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2"/>
  </bookViews>
  <sheets>
    <sheet name="PRIJEDLOG FP 2022.-OPĆI DIO" sheetId="1" r:id="rId1"/>
    <sheet name="PRIJEDLOG FP-PLAN PRIHODA 2022" sheetId="2" r:id="rId2"/>
    <sheet name="PRIJEDLOG FP 22.- RASH. I I (2" sheetId="3" r:id="rId3"/>
  </sheets>
  <definedNames>
    <definedName name="_xlnm.Print_Titles" localSheetId="2">'PRIJEDLOG FP 22.- RASH. I I (2'!$3:$3</definedName>
    <definedName name="_xlnm.Print_Area" localSheetId="0">'PRIJEDLOG FP 2022.-OPĆI DIO'!$A$2:$H$26</definedName>
  </definedNames>
  <calcPr calcMode="manual" fullCalcOnLoad="1"/>
</workbook>
</file>

<file path=xl/sharedStrings.xml><?xml version="1.0" encoding="utf-8"?>
<sst xmlns="http://schemas.openxmlformats.org/spreadsheetml/2006/main" count="483" uniqueCount="226">
  <si>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</si>
  <si>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</si>
  <si>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</si>
  <si>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</si>
  <si>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</si>
  <si>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</si>
  <si>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</si>
  <si>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</si>
  <si>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</si>
  <si>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</si>
  <si>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</si>
  <si>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</si>
  <si>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</si>
  <si>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</si>
  <si>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</si>
  <si>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</si>
  <si>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</si>
  <si>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</si>
  <si>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</si>
  <si>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</si>
  <si>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</si>
  <si>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</si>
  <si>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</si>
  <si>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</si>
  <si>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</si>
  <si>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</si>
  <si>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</si>
  <si>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</si>
  <si>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</si>
  <si>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</si>
  <si>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</si>
  <si>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</si>
  <si>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</si>
  <si>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</si>
  <si>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</si>
  <si>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</si>
  <si>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</si>
  <si>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</si>
  <si>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</si>
  <si>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</si>
  <si>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</si>
  <si>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</si>
  <si>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</si>
  <si>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</si>
  <si>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</si>
  <si>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</si>
  <si>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Kapitalni projekt K100112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</si>
  <si>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</si>
  <si>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</si>
  <si>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</si>
  <si>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</si>
  <si>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</si>
  <si>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</si>
  <si>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</si>
  <si>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</si>
  <si>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</si>
  <si>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</si>
  <si>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</si>
  <si>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</si>
  <si>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</si>
  <si>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</si>
  <si>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</si>
  <si>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</si>
  <si>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</si>
  <si>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</si>
  <si>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</si>
  <si>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</si>
  <si>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</si>
  <si>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</si>
  <si>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</si>
  <si>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</si>
  <si>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</si>
  <si>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</si>
  <si>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</si>
  <si>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</si>
  <si>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</si>
  <si>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</si>
  <si>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</si>
  <si>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</si>
  <si>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</si>
  <si>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</si>
  <si>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</si>
  <si>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</si>
  <si>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</si>
  <si>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</si>
  <si>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</si>
  <si>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</si>
  <si>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</si>
  <si>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</si>
  <si>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</si>
  <si>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</si>
  <si>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</si>
  <si>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</si>
  <si>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</si>
  <si>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</si>
  <si>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</si>
  <si>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</si>
  <si>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</si>
  <si>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</si>
  <si>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</si>
  <si>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</si>
  <si>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</si>
  <si>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</si>
  <si>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</si>
  <si>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</si>
  <si>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</si>
  <si>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</si>
  <si>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</si>
  <si>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</si>
  <si>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</si>
  <si>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</si>
  <si>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</si>
  <si>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</si>
  <si>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</si>
  <si>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</si>
  <si>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</si>
  <si>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</si>
  <si>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Doprinosi za obvezno zdravstveno osiguranje</t>
  </si>
  <si>
    <t>Naknade za prijevoz, rad na terenu i odvojeni život</t>
  </si>
  <si>
    <t>Naknade za rad predstavničkih i izvršnih tijela, povjerenstva i slično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</si>
  <si>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</si>
  <si>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</si>
  <si>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</si>
  <si>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</si>
  <si>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</si>
  <si>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</si>
  <si>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</si>
  <si>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</si>
  <si>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</si>
  <si>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</si>
  <si>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</si>
  <si>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</si>
  <si>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</si>
  <si>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 xml:space="preserve">SVEUKUPNO </t>
  </si>
  <si>
    <t xml:space="preserve"> 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</si>
  <si>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</si>
  <si>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</si>
  <si>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</si>
  <si>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</si>
  <si>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</si>
  <si>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</si>
  <si>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</si>
  <si>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</si>
  <si>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</si>
  <si>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</si>
  <si>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</si>
  <si>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</si>
  <si>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</si>
  <si>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</si>
  <si>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</si>
  <si>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</si>
  <si>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</si>
  <si>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</si>
  <si>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</si>
  <si>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</si>
  <si>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</si>
  <si>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</si>
  <si>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</si>
  <si>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2022.</t>
  </si>
  <si>
    <t>Projekcija plana
za 2022.</t>
  </si>
  <si>
    <t>Projekcija plana 
za 2023.</t>
  </si>
  <si>
    <t>Usluge promidžbe i informiranja</t>
  </si>
  <si>
    <t>Opći prihodi i primici
4.1.</t>
  </si>
  <si>
    <t>Pomoći - državni proračun
5.K.</t>
  </si>
  <si>
    <t>Vlastiti prihodi
3.3.</t>
  </si>
  <si>
    <t>Prihodi za posebne namjene
4.L.</t>
  </si>
  <si>
    <t>Pomoći - gradski proračun
5.K.</t>
  </si>
  <si>
    <t xml:space="preserve">Tekući projekt T100011 </t>
  </si>
  <si>
    <t>Opći prihodi i primici
4.1.</t>
  </si>
  <si>
    <t>Pomoći-Gradski proračun
5.K.</t>
  </si>
  <si>
    <t>Pomoći-Državni proračun
5.K.</t>
  </si>
  <si>
    <t>Donacije 
6.3.</t>
  </si>
  <si>
    <t>Ukupni prihodi i primici za 2021.</t>
  </si>
  <si>
    <t>Ukupno po izvorima</t>
  </si>
  <si>
    <t>Naknade građanima i kućanstvima iz EU sredstava - Školska shema I Medni dan</t>
  </si>
  <si>
    <t>Troškovi sudskih postupaka</t>
  </si>
  <si>
    <t>Zatezne kamate</t>
  </si>
  <si>
    <t>Usluge tekućeg i investic.održavanja</t>
  </si>
  <si>
    <t>Tekući projekt T100041</t>
  </si>
  <si>
    <t>E-TEHNIČAR</t>
  </si>
  <si>
    <t>Doprinosi za obvezno osiguranje u slučaju nezaposlenosti-tužbe</t>
  </si>
  <si>
    <t>Komunikacijska oprema</t>
  </si>
  <si>
    <t>Prijedlog plana 
za 2022.</t>
  </si>
  <si>
    <t>Projekcija plana
za 2023.</t>
  </si>
  <si>
    <t>Projekcija plana 
za 2024.</t>
  </si>
  <si>
    <t>PRIJEDLOG FP ZA 2022.</t>
  </si>
  <si>
    <t>PRSTEN POTPORE IV</t>
  </si>
  <si>
    <t>Projekcija plana 
za 2025.</t>
  </si>
  <si>
    <t>PRIJEDLOG FINANCIJSKOG PLANA ZA 2022. I                                                                                                                                                PROJEKCIJA PLANA ZA  2023. I 2024. GODINU</t>
  </si>
  <si>
    <r>
      <rPr>
        <b/>
        <i/>
        <sz val="14"/>
        <color indexed="10"/>
        <rFont val="Arial"/>
        <family val="2"/>
      </rPr>
      <t xml:space="preserve">PRIJEDLOG FINANCIJSKIOG PLANA ZA 2022. </t>
    </r>
    <r>
      <rPr>
        <b/>
        <i/>
        <sz val="14"/>
        <color indexed="8"/>
        <rFont val="Arial"/>
        <family val="2"/>
      </rPr>
      <t>-PLAN PRIHODA I PRIMITAKA</t>
    </r>
  </si>
  <si>
    <t>Ukupno prihodi i primici za 2022 + višak.</t>
  </si>
  <si>
    <t xml:space="preserve">Vlastiti prihodi
3.3.
</t>
  </si>
  <si>
    <t xml:space="preserve">Prihodi za posebne namjene
4.L.
</t>
  </si>
  <si>
    <t xml:space="preserve">Donacije
6.3.
</t>
  </si>
  <si>
    <t>Tekući projekt T100054</t>
  </si>
  <si>
    <t>PRSTEN POTPORE V</t>
  </si>
  <si>
    <t>POTICANJE KORIŠTENJA SREDSTAVA IZ FONDOVA EU</t>
  </si>
  <si>
    <t>NOVA ŠKOLSKA SHEMA VOĆA I POVRĆA TE MLIJEKA I MLIJEČNIH PROIZVODA</t>
  </si>
  <si>
    <t>Aktivnost A100003</t>
  </si>
  <si>
    <t>Energenti</t>
  </si>
  <si>
    <t>3</t>
  </si>
  <si>
    <t>32</t>
  </si>
  <si>
    <t>323</t>
  </si>
  <si>
    <t>3231</t>
  </si>
  <si>
    <t>31</t>
  </si>
  <si>
    <t>311</t>
  </si>
  <si>
    <t>3111</t>
  </si>
  <si>
    <t>321</t>
  </si>
  <si>
    <t>3212</t>
  </si>
  <si>
    <t>Naknade za prijevoz, za rad na terenu i odvojeni život</t>
  </si>
  <si>
    <t>3213</t>
  </si>
  <si>
    <t>4511</t>
  </si>
  <si>
    <t>Usluge tekućeg i inv. Održavanja</t>
  </si>
  <si>
    <t>Materijal i dijelovi ta tek. I inv održavanje</t>
  </si>
  <si>
    <t xml:space="preserve">OŠ Ivana Perkovca Šenkovec
</t>
  </si>
  <si>
    <t>Tekući projekt T100015</t>
  </si>
  <si>
    <t>NABAVA PRIBORA ZA ŠKOLSKU KUHINJU</t>
  </si>
  <si>
    <t>Izvor 1.1. OPĆI PRIHOVI I PRIMICI</t>
  </si>
  <si>
    <t>PRIJEDLOG REBALANSA  FINANCIJSKOG PLANA ZA 2022.  - PLAN RASHODA I IZDATAKA</t>
  </si>
  <si>
    <t>KLASA: 402-02/21-01/01</t>
  </si>
  <si>
    <t>URBROJ: 238/03-33-01-22-3</t>
  </si>
  <si>
    <t>Šenkovec, 29.12.2022.</t>
  </si>
  <si>
    <t>Ravnateljica</t>
  </si>
  <si>
    <t>Vesna Javor</t>
  </si>
  <si>
    <t>Predsjednica Školskog odbora</t>
  </si>
  <si>
    <t>Gordana Štefančić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</si>
</sst>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MS Sans Serif"/>
      <family val="0"/>
    </font>
    <font>
      <b/>
      <i/>
      <sz val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68" fillId="0" borderId="0">
      <alignment/>
      <protection/>
    </xf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77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8" fillId="50" borderId="19" xfId="87" applyFont="1" applyFill="1" applyBorder="1" applyAlignment="1">
      <alignment horizontal="left" vertical="center" wrapText="1" readingOrder="1"/>
      <protection/>
    </xf>
    <xf numFmtId="4" fontId="78" fillId="50" borderId="19" xfId="87" applyNumberFormat="1" applyFont="1" applyFill="1" applyBorder="1" applyAlignment="1">
      <alignment horizontal="right" vertical="center" wrapText="1" readingOrder="1"/>
      <protection/>
    </xf>
    <xf numFmtId="0" fontId="78" fillId="51" borderId="19" xfId="87" applyFont="1" applyFill="1" applyBorder="1" applyAlignment="1">
      <alignment horizontal="left" vertical="center" wrapText="1" readingOrder="1"/>
      <protection/>
    </xf>
    <xf numFmtId="4" fontId="78" fillId="51" borderId="19" xfId="87" applyNumberFormat="1" applyFont="1" applyFill="1" applyBorder="1" applyAlignment="1">
      <alignment horizontal="right" vertical="center" wrapText="1" readingOrder="1"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0" fontId="79" fillId="0" borderId="19" xfId="87" applyFont="1" applyFill="1" applyBorder="1" applyAlignment="1">
      <alignment horizontal="left" vertical="center" wrapText="1" readingOrder="1"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8" fillId="51" borderId="19" xfId="87" applyFont="1" applyFill="1" applyBorder="1" applyAlignment="1">
      <alignment horizontal="left" vertical="center" wrapText="1" readingOrder="1"/>
      <protection/>
    </xf>
    <xf numFmtId="4" fontId="78" fillId="51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30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29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78" fillId="50" borderId="19" xfId="87" applyFont="1" applyFill="1" applyBorder="1" applyAlignment="1">
      <alignment horizontal="left" vertical="center" wrapText="1"/>
      <protection/>
    </xf>
    <xf numFmtId="0" fontId="78" fillId="51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78" fillId="51" borderId="19" xfId="87" applyFont="1" applyFill="1" applyBorder="1" applyAlignment="1">
      <alignment horizontal="left" vertical="center" wrapText="1"/>
      <protection/>
    </xf>
    <xf numFmtId="0" fontId="78" fillId="0" borderId="19" xfId="87" applyFont="1" applyFill="1" applyBorder="1" applyAlignment="1">
      <alignment horizontal="center" vertical="center" wrapText="1"/>
      <protection/>
    </xf>
    <xf numFmtId="0" fontId="79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2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4" fontId="38" fillId="0" borderId="19" xfId="0" applyNumberFormat="1" applyFont="1" applyFill="1" applyBorder="1" applyAlignment="1" applyProtection="1">
      <alignment horizontal="right"/>
      <protection/>
    </xf>
    <xf numFmtId="0" fontId="78" fillId="0" borderId="19" xfId="87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" fontId="21" fillId="0" borderId="33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3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53" borderId="19" xfId="0" applyNumberFormat="1" applyFont="1" applyFill="1" applyBorder="1" applyAlignment="1" applyProtection="1">
      <alignment horizontal="right" wrapText="1"/>
      <protection/>
    </xf>
    <xf numFmtId="1" fontId="42" fillId="0" borderId="30" xfId="0" applyNumberFormat="1" applyFont="1" applyBorder="1" applyAlignment="1">
      <alignment horizontal="left" wrapText="1"/>
    </xf>
    <xf numFmtId="4" fontId="42" fillId="0" borderId="38" xfId="0" applyNumberFormat="1" applyFont="1" applyBorder="1" applyAlignment="1">
      <alignment/>
    </xf>
    <xf numFmtId="1" fontId="41" fillId="0" borderId="20" xfId="0" applyNumberFormat="1" applyFont="1" applyBorder="1" applyAlignment="1">
      <alignment wrapText="1"/>
    </xf>
    <xf numFmtId="1" fontId="22" fillId="0" borderId="46" xfId="0" applyNumberFormat="1" applyFont="1" applyBorder="1" applyAlignment="1">
      <alignment horizontal="left" wrapText="1"/>
    </xf>
    <xf numFmtId="4" fontId="22" fillId="0" borderId="47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1" fontId="44" fillId="0" borderId="20" xfId="0" applyNumberFormat="1" applyFont="1" applyBorder="1" applyAlignment="1">
      <alignment horizontal="left" wrapText="1"/>
    </xf>
    <xf numFmtId="1" fontId="21" fillId="0" borderId="50" xfId="0" applyNumberFormat="1" applyFont="1" applyBorder="1" applyAlignment="1">
      <alignment horizontal="left" wrapText="1"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0" fontId="76" fillId="51" borderId="19" xfId="87" applyFont="1" applyFill="1" applyBorder="1" applyAlignment="1">
      <alignment horizontal="left" vertical="center" wrapText="1"/>
      <protection/>
    </xf>
    <xf numFmtId="4" fontId="78" fillId="0" borderId="19" xfId="87" applyNumberFormat="1" applyFont="1" applyFill="1" applyBorder="1" applyAlignment="1">
      <alignment horizontal="right" vertical="center" wrapText="1" readingOrder="1"/>
      <protection/>
    </xf>
    <xf numFmtId="0" fontId="77" fillId="54" borderId="19" xfId="87" applyFont="1" applyFill="1" applyBorder="1" applyAlignment="1">
      <alignment horizontal="left" vertical="center" wrapText="1" readingOrder="1"/>
      <protection/>
    </xf>
    <xf numFmtId="0" fontId="77" fillId="54" borderId="19" xfId="87" applyFont="1" applyFill="1" applyBorder="1" applyAlignment="1">
      <alignment vertical="center" wrapText="1" readingOrder="1"/>
      <protection/>
    </xf>
    <xf numFmtId="0" fontId="77" fillId="0" borderId="19" xfId="87" applyFont="1" applyBorder="1" applyAlignment="1">
      <alignment horizontal="left" vertical="center" wrapText="1" readingOrder="1"/>
      <protection/>
    </xf>
    <xf numFmtId="0" fontId="77" fillId="0" borderId="19" xfId="87" applyFont="1" applyBorder="1" applyAlignment="1">
      <alignment vertical="center" wrapText="1" readingOrder="1"/>
      <protection/>
    </xf>
    <xf numFmtId="0" fontId="80" fillId="0" borderId="19" xfId="87" applyFont="1" applyBorder="1" applyAlignment="1">
      <alignment horizontal="left" vertical="center" wrapText="1" readingOrder="1"/>
      <protection/>
    </xf>
    <xf numFmtId="0" fontId="80" fillId="0" borderId="19" xfId="87" applyFont="1" applyBorder="1" applyAlignment="1">
      <alignment vertical="center" wrapText="1" readingOrder="1"/>
      <protection/>
    </xf>
    <xf numFmtId="0" fontId="77" fillId="54" borderId="19" xfId="87" applyFont="1" applyFill="1" applyBorder="1" applyAlignment="1">
      <alignment horizontal="center" vertical="center" wrapText="1" readingOrder="1"/>
      <protection/>
    </xf>
    <xf numFmtId="0" fontId="77" fillId="0" borderId="19" xfId="87" applyFont="1" applyBorder="1" applyAlignment="1">
      <alignment horizontal="center" vertical="center" wrapText="1" readingOrder="1"/>
      <protection/>
    </xf>
    <xf numFmtId="0" fontId="80" fillId="0" borderId="19" xfId="87" applyFont="1" applyBorder="1" applyAlignment="1">
      <alignment horizontal="center" vertical="center" wrapText="1" readingOrder="1"/>
      <protection/>
    </xf>
    <xf numFmtId="4" fontId="77" fillId="54" borderId="19" xfId="87" applyNumberFormat="1" applyFont="1" applyFill="1" applyBorder="1" applyAlignment="1">
      <alignment vertical="center" wrapText="1" readingOrder="1"/>
      <protection/>
    </xf>
    <xf numFmtId="0" fontId="47" fillId="0" borderId="0" xfId="0" applyNumberFormat="1" applyFont="1" applyFill="1" applyBorder="1" applyAlignment="1" applyProtection="1">
      <alignment horizontal="center" wrapText="1"/>
      <protection/>
    </xf>
    <xf numFmtId="4" fontId="78" fillId="55" borderId="19" xfId="87" applyNumberFormat="1" applyFont="1" applyFill="1" applyBorder="1" applyAlignment="1">
      <alignment horizontal="right" vertical="center" wrapText="1" readingOrder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3" borderId="22" xfId="0" applyNumberFormat="1" applyFont="1" applyFill="1" applyBorder="1" applyAlignment="1" applyProtection="1">
      <alignment horizontal="left" wrapText="1"/>
      <protection/>
    </xf>
    <xf numFmtId="0" fontId="33" fillId="53" borderId="21" xfId="0" applyNumberFormat="1" applyFont="1" applyFill="1" applyBorder="1" applyAlignment="1" applyProtection="1">
      <alignment horizontal="left" wrapText="1"/>
      <protection/>
    </xf>
    <xf numFmtId="0" fontId="33" fillId="53" borderId="53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3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4" fontId="42" fillId="0" borderId="54" xfId="0" applyNumberFormat="1" applyFont="1" applyBorder="1" applyAlignment="1">
      <alignment horizontal="center"/>
    </xf>
    <xf numFmtId="0" fontId="43" fillId="0" borderId="55" xfId="0" applyNumberFormat="1" applyFont="1" applyFill="1" applyBorder="1" applyAlignment="1" applyProtection="1">
      <alignment horizontal="center"/>
      <protection/>
    </xf>
    <xf numFmtId="0" fontId="43" fillId="0" borderId="56" xfId="0" applyNumberFormat="1" applyFont="1" applyFill="1" applyBorder="1" applyAlignment="1" applyProtection="1">
      <alignment horizontal="center"/>
      <protection/>
    </xf>
    <xf numFmtId="4" fontId="22" fillId="0" borderId="54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0" fontId="27" fillId="0" borderId="57" xfId="0" applyNumberFormat="1" applyFont="1" applyFill="1" applyBorder="1" applyAlignment="1" applyProtection="1" quotePrefix="1">
      <alignment horizontal="left" wrapText="1"/>
      <protection/>
    </xf>
    <xf numFmtId="0" fontId="34" fillId="0" borderId="57" xfId="0" applyNumberFormat="1" applyFont="1" applyFill="1" applyBorder="1" applyAlignment="1" applyProtection="1">
      <alignment wrapText="1"/>
      <protection/>
    </xf>
    <xf numFmtId="0" fontId="81" fillId="0" borderId="22" xfId="0" applyNumberFormat="1" applyFont="1" applyFill="1" applyBorder="1" applyAlignment="1" applyProtection="1">
      <alignment horizontal="center" vertical="center"/>
      <protection/>
    </xf>
    <xf numFmtId="0" fontId="81" fillId="0" borderId="21" xfId="0" applyNumberFormat="1" applyFont="1" applyFill="1" applyBorder="1" applyAlignment="1" applyProtection="1">
      <alignment horizontal="center" vertical="center"/>
      <protection/>
    </xf>
    <xf numFmtId="0" fontId="81" fillId="0" borderId="53" xfId="0" applyNumberFormat="1" applyFont="1" applyFill="1" applyBorder="1" applyAlignment="1" applyProtection="1">
      <alignment horizontal="center" vertical="center"/>
      <protection/>
    </xf>
    <xf numFmtId="0" fontId="47" fillId="0" borderId="2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78" fillId="55" borderId="22" xfId="87" applyFont="1" applyFill="1" applyBorder="1" applyAlignment="1">
      <alignment horizontal="left" vertical="center" wrapText="1"/>
      <protection/>
    </xf>
    <xf numFmtId="0" fontId="0" fillId="0" borderId="53" xfId="0" applyNumberFormat="1" applyFill="1" applyBorder="1" applyAlignment="1" applyProtection="1">
      <alignment horizontal="left" vertical="center" wrapText="1"/>
      <protection/>
    </xf>
    <xf numFmtId="0" fontId="23" fillId="35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7">
      <selection activeCell="K18" sqref="K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01"/>
      <c r="B2" s="201"/>
      <c r="C2" s="201"/>
      <c r="D2" s="201"/>
      <c r="E2" s="201"/>
      <c r="F2" s="201"/>
      <c r="G2" s="201"/>
      <c r="H2" s="201"/>
    </row>
    <row r="3" spans="1:8" ht="48" customHeight="1">
      <c r="A3" s="194" t="s">
        <v>188</v>
      </c>
      <c r="B3" s="194"/>
      <c r="C3" s="194"/>
      <c r="D3" s="194"/>
      <c r="E3" s="194"/>
      <c r="F3" s="194"/>
      <c r="G3" s="194"/>
      <c r="H3" s="194"/>
    </row>
    <row r="4" spans="1:8" s="47" customFormat="1" ht="26.25" customHeight="1">
      <c r="A4" s="194" t="s">
        <v>25</v>
      </c>
      <c r="B4" s="194"/>
      <c r="C4" s="194"/>
      <c r="D4" s="194"/>
      <c r="E4" s="194"/>
      <c r="F4" s="194"/>
      <c r="G4" s="202"/>
      <c r="H4" s="202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182</v>
      </c>
      <c r="G6" s="54" t="s">
        <v>183</v>
      </c>
      <c r="H6" s="55" t="s">
        <v>184</v>
      </c>
      <c r="I6" s="56"/>
    </row>
    <row r="7" spans="1:9" ht="27.75" customHeight="1">
      <c r="A7" s="203" t="s">
        <v>26</v>
      </c>
      <c r="B7" s="189"/>
      <c r="C7" s="189"/>
      <c r="D7" s="189"/>
      <c r="E7" s="204"/>
      <c r="F7" s="150">
        <f>+F8+F9</f>
        <v>8236305.1</v>
      </c>
      <c r="G7" s="150">
        <f>F7</f>
        <v>8236305.1</v>
      </c>
      <c r="H7" s="150">
        <f>+H8+H9</f>
        <v>8236305.1</v>
      </c>
      <c r="I7" s="63"/>
    </row>
    <row r="8" spans="1:8" ht="22.5" customHeight="1">
      <c r="A8" s="186" t="s">
        <v>0</v>
      </c>
      <c r="B8" s="187"/>
      <c r="C8" s="187"/>
      <c r="D8" s="187"/>
      <c r="E8" s="193"/>
      <c r="F8" s="151">
        <v>8236305.1</v>
      </c>
      <c r="G8" s="151">
        <v>8236305.1</v>
      </c>
      <c r="H8" s="151">
        <v>8236305.1</v>
      </c>
    </row>
    <row r="9" spans="1:8" ht="22.5" customHeight="1">
      <c r="A9" s="205" t="s">
        <v>28</v>
      </c>
      <c r="B9" s="193"/>
      <c r="C9" s="193"/>
      <c r="D9" s="193"/>
      <c r="E9" s="193"/>
      <c r="F9" s="67"/>
      <c r="G9" s="67"/>
      <c r="H9" s="67"/>
    </row>
    <row r="10" spans="1:8" ht="22.5" customHeight="1">
      <c r="A10" s="64" t="s">
        <v>27</v>
      </c>
      <c r="B10" s="66"/>
      <c r="C10" s="66"/>
      <c r="D10" s="66"/>
      <c r="E10" s="66"/>
      <c r="F10" s="150">
        <f>+F11+F12</f>
        <v>8236305.1</v>
      </c>
      <c r="G10" s="150">
        <f>G11+G12</f>
        <v>8236305.1</v>
      </c>
      <c r="H10" s="150">
        <f>G10</f>
        <v>8236305.1</v>
      </c>
    </row>
    <row r="11" spans="1:10" ht="22.5" customHeight="1">
      <c r="A11" s="190" t="s">
        <v>1</v>
      </c>
      <c r="B11" s="187"/>
      <c r="C11" s="187"/>
      <c r="D11" s="187"/>
      <c r="E11" s="191"/>
      <c r="F11" s="151">
        <v>8236305.1</v>
      </c>
      <c r="G11" s="151">
        <v>8236305.1</v>
      </c>
      <c r="H11" s="151">
        <v>8236305.1</v>
      </c>
      <c r="I11" s="37"/>
      <c r="J11" s="37"/>
    </row>
    <row r="12" spans="1:10" ht="22.5" customHeight="1">
      <c r="A12" s="192" t="s">
        <v>30</v>
      </c>
      <c r="B12" s="193"/>
      <c r="C12" s="193"/>
      <c r="D12" s="193"/>
      <c r="E12" s="193"/>
      <c r="F12" s="153"/>
      <c r="G12" s="153"/>
      <c r="H12" s="152"/>
      <c r="I12" s="37"/>
      <c r="J12" s="37"/>
    </row>
    <row r="13" spans="1:10" ht="22.5" customHeight="1">
      <c r="A13" s="188" t="s">
        <v>2</v>
      </c>
      <c r="B13" s="189"/>
      <c r="C13" s="189"/>
      <c r="D13" s="189"/>
      <c r="E13" s="189"/>
      <c r="F13" s="147">
        <f>+F7-F10</f>
        <v>0</v>
      </c>
      <c r="G13" s="147">
        <f>+G7-G10</f>
        <v>0</v>
      </c>
      <c r="H13" s="147">
        <f>+H7-H10</f>
        <v>0</v>
      </c>
      <c r="J13" s="37"/>
    </row>
    <row r="14" spans="1:8" ht="25.5" customHeight="1">
      <c r="A14" s="194"/>
      <c r="B14" s="184"/>
      <c r="C14" s="184"/>
      <c r="D14" s="184"/>
      <c r="E14" s="184"/>
      <c r="F14" s="185"/>
      <c r="G14" s="185"/>
      <c r="H14" s="185"/>
    </row>
    <row r="15" spans="1:10" ht="27.75" customHeight="1">
      <c r="A15" s="50"/>
      <c r="B15" s="51"/>
      <c r="C15" s="51"/>
      <c r="D15" s="52"/>
      <c r="E15" s="53"/>
      <c r="F15" s="54" t="s">
        <v>182</v>
      </c>
      <c r="G15" s="54" t="s">
        <v>183</v>
      </c>
      <c r="H15" s="55" t="s">
        <v>187</v>
      </c>
      <c r="J15" s="37"/>
    </row>
    <row r="16" spans="1:10" ht="30.75" customHeight="1">
      <c r="A16" s="195" t="s">
        <v>31</v>
      </c>
      <c r="B16" s="196"/>
      <c r="C16" s="196"/>
      <c r="D16" s="196"/>
      <c r="E16" s="197"/>
      <c r="F16" s="148">
        <v>71284.82</v>
      </c>
      <c r="G16" s="148"/>
      <c r="H16" s="154">
        <f>G16</f>
        <v>0</v>
      </c>
      <c r="J16" s="37"/>
    </row>
    <row r="17" spans="1:10" ht="34.5" customHeight="1">
      <c r="A17" s="198" t="s">
        <v>32</v>
      </c>
      <c r="B17" s="199"/>
      <c r="C17" s="199"/>
      <c r="D17" s="199"/>
      <c r="E17" s="200"/>
      <c r="F17" s="149"/>
      <c r="G17" s="149"/>
      <c r="H17" s="147">
        <f>G17</f>
        <v>0</v>
      </c>
      <c r="J17" s="37"/>
    </row>
    <row r="18" spans="1:10" s="42" customFormat="1" ht="25.5" customHeight="1">
      <c r="A18" s="183"/>
      <c r="B18" s="184"/>
      <c r="C18" s="184"/>
      <c r="D18" s="184"/>
      <c r="E18" s="184"/>
      <c r="F18" s="185"/>
      <c r="G18" s="185"/>
      <c r="H18" s="185"/>
      <c r="J18" s="68"/>
    </row>
    <row r="19" spans="1:11" s="42" customFormat="1" ht="27.75" customHeight="1">
      <c r="A19" s="50"/>
      <c r="B19" s="51"/>
      <c r="C19" s="51"/>
      <c r="D19" s="52"/>
      <c r="E19" s="53"/>
      <c r="F19" s="54" t="s">
        <v>182</v>
      </c>
      <c r="G19" s="54" t="s">
        <v>159</v>
      </c>
      <c r="H19" s="55" t="s">
        <v>160</v>
      </c>
      <c r="J19" s="68"/>
      <c r="K19" s="68"/>
    </row>
    <row r="20" spans="1:10" s="42" customFormat="1" ht="22.5" customHeight="1">
      <c r="A20" s="186" t="s">
        <v>3</v>
      </c>
      <c r="B20" s="187"/>
      <c r="C20" s="187"/>
      <c r="D20" s="187"/>
      <c r="E20" s="187"/>
      <c r="F20" s="57"/>
      <c r="G20" s="57"/>
      <c r="H20" s="57"/>
      <c r="J20" s="68"/>
    </row>
    <row r="21" spans="1:8" s="42" customFormat="1" ht="33.75" customHeight="1">
      <c r="A21" s="186" t="s">
        <v>4</v>
      </c>
      <c r="B21" s="187"/>
      <c r="C21" s="187"/>
      <c r="D21" s="187"/>
      <c r="E21" s="187"/>
      <c r="F21" s="57"/>
      <c r="G21" s="57"/>
      <c r="H21" s="57"/>
    </row>
    <row r="22" spans="1:11" s="42" customFormat="1" ht="22.5" customHeight="1">
      <c r="A22" s="188" t="s">
        <v>5</v>
      </c>
      <c r="B22" s="189"/>
      <c r="C22" s="189"/>
      <c r="D22" s="189"/>
      <c r="E22" s="189"/>
      <c r="F22" s="65">
        <f>F20-F21</f>
        <v>0</v>
      </c>
      <c r="G22" s="65">
        <f>G20-G21</f>
        <v>0</v>
      </c>
      <c r="H22" s="65">
        <f>H20-H21</f>
        <v>0</v>
      </c>
      <c r="J22" s="69"/>
      <c r="K22" s="68"/>
    </row>
    <row r="23" spans="1:8" s="42" customFormat="1" ht="25.5" customHeight="1">
      <c r="A23" s="183"/>
      <c r="B23" s="184"/>
      <c r="C23" s="184"/>
      <c r="D23" s="184"/>
      <c r="E23" s="184"/>
      <c r="F23" s="185"/>
      <c r="G23" s="185"/>
      <c r="H23" s="185"/>
    </row>
    <row r="24" spans="1:8" s="42" customFormat="1" ht="22.5" customHeight="1">
      <c r="A24" s="190" t="s">
        <v>6</v>
      </c>
      <c r="B24" s="187"/>
      <c r="C24" s="187"/>
      <c r="D24" s="187"/>
      <c r="E24" s="187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181" t="s">
        <v>33</v>
      </c>
      <c r="B26" s="182"/>
      <c r="C26" s="182"/>
      <c r="D26" s="182"/>
      <c r="E26" s="182"/>
      <c r="F26" s="182"/>
      <c r="G26" s="182"/>
      <c r="H26" s="182"/>
    </row>
    <row r="27" ht="12.75">
      <c r="E27" s="70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1"/>
      <c r="F33" s="39"/>
      <c r="G33" s="39"/>
      <c r="H33" s="39"/>
    </row>
    <row r="34" spans="5:8" ht="12.75">
      <c r="E34" s="71"/>
      <c r="F34" s="37"/>
      <c r="G34" s="37"/>
      <c r="H34" s="37"/>
    </row>
    <row r="35" spans="5:8" ht="12.75">
      <c r="E35" s="71"/>
      <c r="F35" s="37"/>
      <c r="G35" s="37"/>
      <c r="H35" s="37"/>
    </row>
    <row r="36" spans="5:8" ht="12.75">
      <c r="E36" s="71"/>
      <c r="F36" s="37"/>
      <c r="G36" s="37"/>
      <c r="H36" s="37"/>
    </row>
    <row r="37" spans="5:8" ht="12.75">
      <c r="E37" s="71"/>
      <c r="F37" s="37"/>
      <c r="G37" s="37"/>
      <c r="H37" s="37"/>
    </row>
    <row r="38" ht="12.75">
      <c r="E38" s="71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N20" sqref="N20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06" t="s">
        <v>189</v>
      </c>
      <c r="B1" s="194"/>
      <c r="C1" s="194"/>
      <c r="D1" s="194"/>
      <c r="E1" s="194"/>
      <c r="F1" s="194"/>
      <c r="G1" s="194"/>
      <c r="H1" s="194"/>
      <c r="I1" s="194"/>
    </row>
    <row r="2" spans="1:9" s="1" customFormat="1" ht="13.5" thickBot="1">
      <c r="A2" s="8"/>
      <c r="I2" s="9" t="s">
        <v>7</v>
      </c>
    </row>
    <row r="3" spans="1:9" s="1" customFormat="1" ht="26.25" customHeight="1" thickBot="1">
      <c r="A3" s="61" t="s">
        <v>8</v>
      </c>
      <c r="B3" s="207" t="s">
        <v>158</v>
      </c>
      <c r="C3" s="208"/>
      <c r="D3" s="208"/>
      <c r="E3" s="208"/>
      <c r="F3" s="208"/>
      <c r="G3" s="208"/>
      <c r="H3" s="208"/>
      <c r="I3" s="209"/>
    </row>
    <row r="4" spans="1:9" s="1" customFormat="1" ht="90" thickBot="1">
      <c r="A4" s="62" t="s">
        <v>35</v>
      </c>
      <c r="B4" s="72" t="s">
        <v>168</v>
      </c>
      <c r="C4" s="73" t="s">
        <v>164</v>
      </c>
      <c r="D4" s="73" t="s">
        <v>165</v>
      </c>
      <c r="E4" s="73" t="s">
        <v>169</v>
      </c>
      <c r="F4" s="73" t="s">
        <v>170</v>
      </c>
      <c r="G4" s="73" t="s">
        <v>171</v>
      </c>
      <c r="H4" s="73" t="s">
        <v>29</v>
      </c>
      <c r="I4" s="74" t="s">
        <v>10</v>
      </c>
    </row>
    <row r="5" spans="1:9" s="103" customFormat="1" ht="12.75" customHeight="1">
      <c r="A5" s="105">
        <v>634</v>
      </c>
      <c r="B5" s="127">
        <f aca="true" t="shared" si="0" ref="B5:I5">B6</f>
        <v>0</v>
      </c>
      <c r="C5" s="127">
        <f t="shared" si="0"/>
        <v>0</v>
      </c>
      <c r="D5" s="127">
        <f t="shared" si="0"/>
        <v>0</v>
      </c>
      <c r="E5" s="127">
        <f t="shared" si="0"/>
        <v>0</v>
      </c>
      <c r="F5" s="127">
        <f t="shared" si="0"/>
        <v>0</v>
      </c>
      <c r="G5" s="127">
        <f t="shared" si="0"/>
        <v>0</v>
      </c>
      <c r="H5" s="127">
        <f t="shared" si="0"/>
        <v>0</v>
      </c>
      <c r="I5" s="127">
        <f t="shared" si="0"/>
        <v>0</v>
      </c>
    </row>
    <row r="6" spans="1:9" s="1" customFormat="1" ht="12.75">
      <c r="A6" s="75">
        <v>6341</v>
      </c>
      <c r="B6" s="128"/>
      <c r="C6" s="125"/>
      <c r="D6" s="125"/>
      <c r="E6" s="125"/>
      <c r="F6" s="125"/>
      <c r="G6" s="125"/>
      <c r="H6" s="129"/>
      <c r="I6" s="130"/>
    </row>
    <row r="7" spans="1:9" s="103" customFormat="1" ht="12.75">
      <c r="A7" s="104">
        <v>636</v>
      </c>
      <c r="B7" s="131">
        <f>B8+B9</f>
        <v>0</v>
      </c>
      <c r="C7" s="132"/>
      <c r="D7" s="132">
        <f>D8+D9</f>
        <v>0</v>
      </c>
      <c r="E7" s="132">
        <f>E8+E9</f>
        <v>391828</v>
      </c>
      <c r="F7" s="132">
        <f>F8+F9</f>
        <v>7212103</v>
      </c>
      <c r="G7" s="132"/>
      <c r="H7" s="133"/>
      <c r="I7" s="134"/>
    </row>
    <row r="8" spans="1:9" s="1" customFormat="1" ht="12.75">
      <c r="A8" s="75">
        <v>6361</v>
      </c>
      <c r="B8" s="128"/>
      <c r="C8" s="125"/>
      <c r="D8" s="125"/>
      <c r="E8" s="125">
        <v>391828</v>
      </c>
      <c r="F8" s="125">
        <v>7212103</v>
      </c>
      <c r="G8" s="125"/>
      <c r="H8" s="129"/>
      <c r="I8" s="130"/>
    </row>
    <row r="9" spans="1:9" s="1" customFormat="1" ht="12.75">
      <c r="A9" s="75">
        <v>6362</v>
      </c>
      <c r="B9" s="128"/>
      <c r="C9" s="125"/>
      <c r="D9" s="125"/>
      <c r="E9" s="125"/>
      <c r="F9" s="125"/>
      <c r="G9" s="125"/>
      <c r="H9" s="129"/>
      <c r="I9" s="130"/>
    </row>
    <row r="10" spans="1:9" s="103" customFormat="1" ht="12.75">
      <c r="A10" s="104">
        <v>641</v>
      </c>
      <c r="B10" s="131">
        <f>B11</f>
        <v>0</v>
      </c>
      <c r="C10" s="132"/>
      <c r="D10" s="132">
        <f>D11</f>
        <v>0</v>
      </c>
      <c r="E10" s="132">
        <f>E11</f>
        <v>0</v>
      </c>
      <c r="F10" s="132"/>
      <c r="G10" s="132"/>
      <c r="H10" s="133"/>
      <c r="I10" s="134"/>
    </row>
    <row r="11" spans="1:9" s="1" customFormat="1" ht="12.75">
      <c r="A11" s="75">
        <v>6413</v>
      </c>
      <c r="B11" s="128"/>
      <c r="C11" s="125"/>
      <c r="D11" s="125"/>
      <c r="E11" s="125"/>
      <c r="F11" s="125"/>
      <c r="G11" s="125"/>
      <c r="H11" s="129"/>
      <c r="I11" s="130"/>
    </row>
    <row r="12" spans="1:9" s="103" customFormat="1" ht="12.75">
      <c r="A12" s="102">
        <v>652</v>
      </c>
      <c r="B12" s="135">
        <f>B13</f>
        <v>0</v>
      </c>
      <c r="C12" s="136"/>
      <c r="D12" s="136">
        <f>D13</f>
        <v>237680</v>
      </c>
      <c r="E12" s="136">
        <f>E13</f>
        <v>0</v>
      </c>
      <c r="F12" s="136"/>
      <c r="G12" s="136">
        <f>G13</f>
        <v>0</v>
      </c>
      <c r="H12" s="137"/>
      <c r="I12" s="138"/>
    </row>
    <row r="13" spans="1:9" s="1" customFormat="1" ht="12.75">
      <c r="A13" s="76">
        <v>6526</v>
      </c>
      <c r="B13" s="139"/>
      <c r="C13" s="140"/>
      <c r="D13" s="140">
        <v>237680</v>
      </c>
      <c r="E13" s="140"/>
      <c r="F13" s="140"/>
      <c r="G13" s="140"/>
      <c r="H13" s="141"/>
      <c r="I13" s="142"/>
    </row>
    <row r="14" spans="1:9" s="103" customFormat="1" ht="12.75">
      <c r="A14" s="102">
        <v>661</v>
      </c>
      <c r="B14" s="135">
        <f>B15+B16</f>
        <v>0</v>
      </c>
      <c r="C14" s="136">
        <f>C15+C16</f>
        <v>50183</v>
      </c>
      <c r="D14" s="136">
        <f>D15+D16</f>
        <v>0</v>
      </c>
      <c r="E14" s="136">
        <f>E15+E16</f>
        <v>0</v>
      </c>
      <c r="F14" s="136"/>
      <c r="G14" s="136"/>
      <c r="H14" s="137"/>
      <c r="I14" s="138"/>
    </row>
    <row r="15" spans="1:9" s="1" customFormat="1" ht="12.75">
      <c r="A15" s="76">
        <v>6614</v>
      </c>
      <c r="B15" s="139"/>
      <c r="C15" s="140"/>
      <c r="D15" s="140"/>
      <c r="E15" s="140"/>
      <c r="F15" s="140"/>
      <c r="G15" s="140"/>
      <c r="H15" s="141"/>
      <c r="I15" s="142"/>
    </row>
    <row r="16" spans="1:9" s="1" customFormat="1" ht="12.75">
      <c r="A16" s="76">
        <v>6615</v>
      </c>
      <c r="B16" s="139"/>
      <c r="C16" s="140">
        <v>50183</v>
      </c>
      <c r="D16" s="140"/>
      <c r="E16" s="140"/>
      <c r="F16" s="140"/>
      <c r="G16" s="140"/>
      <c r="H16" s="141"/>
      <c r="I16" s="142"/>
    </row>
    <row r="17" spans="1:9" s="103" customFormat="1" ht="12.75">
      <c r="A17" s="102">
        <v>663</v>
      </c>
      <c r="B17" s="135">
        <f>B18+B19</f>
        <v>0</v>
      </c>
      <c r="C17" s="136"/>
      <c r="D17" s="136">
        <f>D18+D19</f>
        <v>0</v>
      </c>
      <c r="E17" s="136">
        <f>E18+E19</f>
        <v>0</v>
      </c>
      <c r="F17" s="136">
        <f>F18+F19</f>
        <v>0</v>
      </c>
      <c r="G17" s="136">
        <f>G18+G19</f>
        <v>10000</v>
      </c>
      <c r="H17" s="137"/>
      <c r="I17" s="138"/>
    </row>
    <row r="18" spans="1:9" s="1" customFormat="1" ht="12.75">
      <c r="A18" s="76">
        <v>6631</v>
      </c>
      <c r="B18" s="139"/>
      <c r="C18" s="140"/>
      <c r="D18" s="140"/>
      <c r="E18" s="140"/>
      <c r="F18" s="140"/>
      <c r="G18" s="140">
        <v>10000</v>
      </c>
      <c r="H18" s="141"/>
      <c r="I18" s="142"/>
    </row>
    <row r="19" spans="1:9" s="1" customFormat="1" ht="12.75">
      <c r="A19" s="76">
        <v>6632</v>
      </c>
      <c r="B19" s="139"/>
      <c r="C19" s="140"/>
      <c r="D19" s="140"/>
      <c r="E19" s="140"/>
      <c r="F19" s="140"/>
      <c r="G19" s="140"/>
      <c r="H19" s="141"/>
      <c r="I19" s="142"/>
    </row>
    <row r="20" spans="1:9" s="103" customFormat="1" ht="12.75">
      <c r="A20" s="102">
        <v>671</v>
      </c>
      <c r="B20" s="135">
        <f>B21+B22</f>
        <v>334511.1</v>
      </c>
      <c r="C20" s="136"/>
      <c r="D20" s="136">
        <f>D21+D22</f>
        <v>0</v>
      </c>
      <c r="E20" s="136">
        <f>E21+E22</f>
        <v>0</v>
      </c>
      <c r="F20" s="136"/>
      <c r="G20" s="136"/>
      <c r="H20" s="137"/>
      <c r="I20" s="138"/>
    </row>
    <row r="21" spans="1:9" s="1" customFormat="1" ht="12.75">
      <c r="A21" s="76">
        <v>6711</v>
      </c>
      <c r="B21" s="139">
        <v>334511.1</v>
      </c>
      <c r="C21" s="140"/>
      <c r="D21" s="140"/>
      <c r="E21" s="140"/>
      <c r="F21" s="140"/>
      <c r="G21" s="140"/>
      <c r="H21" s="141"/>
      <c r="I21" s="142"/>
    </row>
    <row r="22" spans="1:9" s="1" customFormat="1" ht="12.75">
      <c r="A22" s="76">
        <v>6712</v>
      </c>
      <c r="B22" s="139"/>
      <c r="C22" s="140"/>
      <c r="D22" s="140"/>
      <c r="E22" s="140"/>
      <c r="F22" s="140"/>
      <c r="G22" s="140"/>
      <c r="H22" s="141"/>
      <c r="I22" s="142"/>
    </row>
    <row r="23" spans="1:9" s="1" customFormat="1" ht="26.25" thickBot="1">
      <c r="A23" s="155" t="s">
        <v>173</v>
      </c>
      <c r="B23" s="156">
        <f>B20</f>
        <v>334511.1</v>
      </c>
      <c r="C23" s="156">
        <f>C14</f>
        <v>50183</v>
      </c>
      <c r="D23" s="156">
        <f>D5+D12+D10</f>
        <v>237680</v>
      </c>
      <c r="E23" s="156">
        <f>E7</f>
        <v>391828</v>
      </c>
      <c r="F23" s="156">
        <f>F7</f>
        <v>7212103</v>
      </c>
      <c r="G23" s="156">
        <f>G12+G17</f>
        <v>10000</v>
      </c>
      <c r="H23" s="156">
        <f>H20</f>
        <v>0</v>
      </c>
      <c r="I23" s="156">
        <f>I20</f>
        <v>0</v>
      </c>
    </row>
    <row r="24" spans="1:9" s="1" customFormat="1" ht="22.5" thickBot="1">
      <c r="A24" s="163" t="s">
        <v>172</v>
      </c>
      <c r="B24" s="210">
        <f>B23+C23+D23+E23+F23+G23</f>
        <v>8236305.1</v>
      </c>
      <c r="C24" s="211"/>
      <c r="D24" s="211"/>
      <c r="E24" s="211"/>
      <c r="F24" s="211"/>
      <c r="G24" s="211"/>
      <c r="H24" s="211"/>
      <c r="I24" s="212"/>
    </row>
    <row r="25" spans="1:9" s="103" customFormat="1" ht="12.75">
      <c r="A25" s="158">
        <v>922</v>
      </c>
      <c r="B25" s="159">
        <f>B26</f>
        <v>0</v>
      </c>
      <c r="C25" s="160">
        <f>C26</f>
        <v>71284.82</v>
      </c>
      <c r="D25" s="160">
        <f>D26</f>
        <v>0</v>
      </c>
      <c r="E25" s="160">
        <f>E26</f>
        <v>0</v>
      </c>
      <c r="F25" s="160"/>
      <c r="G25" s="160">
        <f>G26</f>
        <v>0</v>
      </c>
      <c r="H25" s="161"/>
      <c r="I25" s="162"/>
    </row>
    <row r="26" spans="1:9" s="1" customFormat="1" ht="13.5" thickBot="1">
      <c r="A26" s="101">
        <v>9221</v>
      </c>
      <c r="B26" s="143"/>
      <c r="C26" s="144">
        <v>71284.82</v>
      </c>
      <c r="D26" s="144"/>
      <c r="E26" s="144"/>
      <c r="F26" s="144"/>
      <c r="G26" s="144"/>
      <c r="H26" s="145"/>
      <c r="I26" s="146"/>
    </row>
    <row r="27" spans="1:9" s="1" customFormat="1" ht="13.5" thickBot="1">
      <c r="A27" s="164">
        <v>9222</v>
      </c>
      <c r="B27" s="165"/>
      <c r="C27" s="165"/>
      <c r="D27" s="165"/>
      <c r="E27" s="165"/>
      <c r="F27" s="165"/>
      <c r="G27" s="165"/>
      <c r="H27" s="166"/>
      <c r="I27" s="166"/>
    </row>
    <row r="28" spans="1:9" s="1" customFormat="1" ht="24.75" customHeight="1" thickBot="1">
      <c r="A28" s="157" t="s">
        <v>11</v>
      </c>
      <c r="B28" s="126">
        <f>B5+B7+B10+B12+B14+B17+B20+B25</f>
        <v>334511.1</v>
      </c>
      <c r="C28" s="126">
        <f aca="true" t="shared" si="1" ref="C28:I28">C5+C7+C10+C12+C14+C17+C20+C25</f>
        <v>121467.82</v>
      </c>
      <c r="D28" s="126">
        <f>D23+D27+D25</f>
        <v>237680</v>
      </c>
      <c r="E28" s="126">
        <f t="shared" si="1"/>
        <v>391828</v>
      </c>
      <c r="F28" s="126">
        <f t="shared" si="1"/>
        <v>7212103</v>
      </c>
      <c r="G28" s="126">
        <f t="shared" si="1"/>
        <v>10000</v>
      </c>
      <c r="H28" s="126">
        <f t="shared" si="1"/>
        <v>0</v>
      </c>
      <c r="I28" s="126">
        <f t="shared" si="1"/>
        <v>0</v>
      </c>
    </row>
    <row r="29" spans="1:9" s="1" customFormat="1" ht="37.5" customHeight="1" thickBot="1">
      <c r="A29" s="10" t="s">
        <v>190</v>
      </c>
      <c r="B29" s="213">
        <f>B28+C28+D28+E28+F28+G28</f>
        <v>8307589.92</v>
      </c>
      <c r="C29" s="214"/>
      <c r="D29" s="214"/>
      <c r="E29" s="214"/>
      <c r="F29" s="214"/>
      <c r="G29" s="214"/>
      <c r="H29" s="214"/>
      <c r="I29" s="215"/>
    </row>
    <row r="30" spans="1:9" ht="12.75">
      <c r="A30" s="6"/>
      <c r="B30" s="6"/>
      <c r="C30" s="6"/>
      <c r="D30" s="7"/>
      <c r="E30" s="7"/>
      <c r="F30" s="11"/>
      <c r="I30" s="9"/>
    </row>
    <row r="31" spans="3:6" ht="13.5" customHeight="1">
      <c r="C31" s="15"/>
      <c r="D31" s="13"/>
      <c r="E31" s="13"/>
      <c r="F31" s="16"/>
    </row>
    <row r="32" spans="3:6" ht="13.5" customHeight="1">
      <c r="C32" s="15"/>
      <c r="D32" s="17"/>
      <c r="E32" s="17"/>
      <c r="F32" s="18"/>
    </row>
    <row r="33" spans="4:6" ht="13.5" customHeight="1">
      <c r="D33" s="19"/>
      <c r="E33" s="19"/>
      <c r="F33" s="20"/>
    </row>
    <row r="34" spans="4:6" ht="13.5" customHeight="1">
      <c r="D34" s="21"/>
      <c r="E34" s="21"/>
      <c r="F34" s="22"/>
    </row>
    <row r="35" spans="4:6" ht="13.5" customHeight="1">
      <c r="D35" s="13"/>
      <c r="E35" s="13"/>
      <c r="F35" s="14"/>
    </row>
    <row r="36" spans="3:6" ht="28.5" customHeight="1">
      <c r="C36" s="15"/>
      <c r="D36" s="13"/>
      <c r="E36" s="13"/>
      <c r="F36" s="23"/>
    </row>
    <row r="37" spans="3:6" ht="13.5" customHeight="1">
      <c r="C37" s="15"/>
      <c r="D37" s="13"/>
      <c r="E37" s="13"/>
      <c r="F37" s="18"/>
    </row>
    <row r="38" spans="4:6" ht="13.5" customHeight="1">
      <c r="D38" s="13"/>
      <c r="E38" s="13"/>
      <c r="F38" s="14"/>
    </row>
    <row r="39" spans="4:6" ht="13.5" customHeight="1">
      <c r="D39" s="13"/>
      <c r="E39" s="13"/>
      <c r="F39" s="22"/>
    </row>
    <row r="40" spans="4:6" ht="13.5" customHeight="1">
      <c r="D40" s="13"/>
      <c r="E40" s="13"/>
      <c r="F40" s="14"/>
    </row>
    <row r="41" spans="4:6" ht="22.5" customHeight="1">
      <c r="D41" s="13"/>
      <c r="E41" s="13"/>
      <c r="F41" s="24"/>
    </row>
    <row r="42" spans="4:6" ht="13.5" customHeight="1">
      <c r="D42" s="19"/>
      <c r="E42" s="19"/>
      <c r="F42" s="20"/>
    </row>
    <row r="43" spans="2:6" ht="13.5" customHeight="1">
      <c r="B43" s="15"/>
      <c r="D43" s="19"/>
      <c r="E43" s="19"/>
      <c r="F43" s="25"/>
    </row>
    <row r="44" spans="3:6" ht="13.5" customHeight="1">
      <c r="C44" s="15"/>
      <c r="D44" s="19"/>
      <c r="E44" s="19"/>
      <c r="F44" s="26"/>
    </row>
    <row r="45" spans="3:6" ht="13.5" customHeight="1">
      <c r="C45" s="15"/>
      <c r="D45" s="21"/>
      <c r="E45" s="21"/>
      <c r="F45" s="18"/>
    </row>
    <row r="46" spans="4:6" ht="13.5" customHeight="1">
      <c r="D46" s="13"/>
      <c r="E46" s="13"/>
      <c r="F46" s="14"/>
    </row>
    <row r="47" spans="2:6" ht="13.5" customHeight="1">
      <c r="B47" s="15"/>
      <c r="D47" s="13"/>
      <c r="E47" s="13"/>
      <c r="F47" s="16"/>
    </row>
    <row r="48" spans="3:6" ht="13.5" customHeight="1">
      <c r="C48" s="15"/>
      <c r="D48" s="13"/>
      <c r="E48" s="13"/>
      <c r="F48" s="25"/>
    </row>
    <row r="49" spans="3:6" ht="13.5" customHeight="1">
      <c r="C49" s="15"/>
      <c r="D49" s="21"/>
      <c r="E49" s="21"/>
      <c r="F49" s="18"/>
    </row>
    <row r="50" spans="4:6" ht="13.5" customHeight="1">
      <c r="D50" s="19"/>
      <c r="E50" s="19"/>
      <c r="F50" s="14"/>
    </row>
    <row r="51" spans="3:6" ht="13.5" customHeight="1">
      <c r="C51" s="15"/>
      <c r="D51" s="19"/>
      <c r="E51" s="19"/>
      <c r="F51" s="25"/>
    </row>
    <row r="52" spans="4:6" ht="22.5" customHeight="1">
      <c r="D52" s="21"/>
      <c r="E52" s="21"/>
      <c r="F52" s="24"/>
    </row>
    <row r="53" spans="4:6" ht="13.5" customHeight="1">
      <c r="D53" s="13"/>
      <c r="E53" s="13"/>
      <c r="F53" s="14"/>
    </row>
    <row r="54" spans="4:6" ht="13.5" customHeight="1">
      <c r="D54" s="21"/>
      <c r="E54" s="21"/>
      <c r="F54" s="18"/>
    </row>
    <row r="55" spans="4:6" ht="13.5" customHeight="1">
      <c r="D55" s="13"/>
      <c r="E55" s="13"/>
      <c r="F55" s="14"/>
    </row>
    <row r="56" spans="4:6" ht="13.5" customHeight="1">
      <c r="D56" s="13"/>
      <c r="E56" s="13"/>
      <c r="F56" s="14"/>
    </row>
    <row r="57" spans="1:6" ht="13.5" customHeight="1">
      <c r="A57" s="15"/>
      <c r="D57" s="27"/>
      <c r="E57" s="27"/>
      <c r="F57" s="25"/>
    </row>
    <row r="58" spans="2:6" ht="13.5" customHeight="1">
      <c r="B58" s="15"/>
      <c r="C58" s="15"/>
      <c r="D58" s="28"/>
      <c r="E58" s="28"/>
      <c r="F58" s="25"/>
    </row>
    <row r="59" spans="2:6" ht="13.5" customHeight="1">
      <c r="B59" s="15"/>
      <c r="C59" s="15"/>
      <c r="D59" s="28"/>
      <c r="E59" s="28"/>
      <c r="F59" s="16"/>
    </row>
    <row r="60" spans="2:6" ht="13.5" customHeight="1">
      <c r="B60" s="15"/>
      <c r="C60" s="15"/>
      <c r="D60" s="21"/>
      <c r="E60" s="21"/>
      <c r="F60" s="22"/>
    </row>
    <row r="61" spans="4:6" ht="12.75">
      <c r="D61" s="13"/>
      <c r="E61" s="13"/>
      <c r="F61" s="14"/>
    </row>
    <row r="62" spans="2:6" ht="12.75">
      <c r="B62" s="15"/>
      <c r="D62" s="13"/>
      <c r="E62" s="13"/>
      <c r="F62" s="25"/>
    </row>
    <row r="63" spans="3:6" ht="12.75">
      <c r="C63" s="15"/>
      <c r="D63" s="13"/>
      <c r="E63" s="13"/>
      <c r="F63" s="16"/>
    </row>
    <row r="64" spans="3:6" ht="12.75">
      <c r="C64" s="15"/>
      <c r="D64" s="21"/>
      <c r="E64" s="21"/>
      <c r="F64" s="18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29"/>
      <c r="E67" s="29"/>
      <c r="F67" s="30"/>
    </row>
    <row r="68" spans="4:6" ht="12.75">
      <c r="D68" s="13"/>
      <c r="E68" s="13"/>
      <c r="F68" s="14"/>
    </row>
    <row r="69" spans="4:6" ht="12.75">
      <c r="D69" s="21"/>
      <c r="E69" s="21"/>
      <c r="F69" s="35"/>
    </row>
    <row r="70" spans="4:6" ht="12.75">
      <c r="D70" s="19"/>
      <c r="E70" s="19"/>
      <c r="F70" s="30"/>
    </row>
    <row r="71" spans="4:6" ht="12.75">
      <c r="D71" s="21"/>
      <c r="E71" s="21"/>
      <c r="F71" s="18"/>
    </row>
    <row r="72" spans="4:6" ht="12.75">
      <c r="D72" s="13"/>
      <c r="E72" s="13"/>
      <c r="F72" s="14"/>
    </row>
    <row r="73" spans="3:6" ht="12.75">
      <c r="C73" s="15"/>
      <c r="D73" s="13"/>
      <c r="E73" s="13"/>
      <c r="F73" s="16"/>
    </row>
    <row r="74" spans="4:6" ht="12.75">
      <c r="D74" s="19"/>
      <c r="E74" s="19"/>
      <c r="F74" s="18"/>
    </row>
    <row r="75" spans="4:6" ht="12.75">
      <c r="D75" s="19"/>
      <c r="E75" s="19"/>
      <c r="F75" s="30"/>
    </row>
    <row r="76" spans="3:6" ht="12.75">
      <c r="C76" s="15"/>
      <c r="D76" s="19"/>
      <c r="E76" s="19"/>
      <c r="F76" s="36"/>
    </row>
    <row r="77" spans="3:6" ht="12.75">
      <c r="C77" s="15"/>
      <c r="D77" s="21"/>
      <c r="E77" s="21"/>
      <c r="F77" s="22"/>
    </row>
    <row r="78" spans="4:6" ht="12.75">
      <c r="D78" s="13"/>
      <c r="E78" s="13"/>
      <c r="F78" s="14"/>
    </row>
    <row r="79" spans="4:6" ht="12.75">
      <c r="D79" s="34"/>
      <c r="E79" s="34"/>
      <c r="F79" s="37"/>
    </row>
    <row r="80" spans="4:6" ht="11.25" customHeight="1">
      <c r="D80" s="29"/>
      <c r="E80" s="29"/>
      <c r="F80" s="30"/>
    </row>
    <row r="81" spans="2:6" ht="24" customHeight="1">
      <c r="B81" s="15"/>
      <c r="D81" s="29"/>
      <c r="E81" s="29"/>
      <c r="F81" s="38"/>
    </row>
    <row r="82" spans="3:6" ht="15" customHeight="1">
      <c r="C82" s="15"/>
      <c r="D82" s="29"/>
      <c r="E82" s="29"/>
      <c r="F82" s="38"/>
    </row>
    <row r="83" spans="4:6" ht="11.25" customHeight="1">
      <c r="D83" s="34"/>
      <c r="E83" s="34"/>
      <c r="F83" s="35"/>
    </row>
    <row r="84" spans="4:6" ht="12.75">
      <c r="D84" s="29"/>
      <c r="E84" s="29"/>
      <c r="F84" s="30"/>
    </row>
    <row r="85" spans="2:6" ht="13.5" customHeight="1">
      <c r="B85" s="15"/>
      <c r="D85" s="29"/>
      <c r="E85" s="29"/>
      <c r="F85" s="39"/>
    </row>
    <row r="86" spans="3:6" ht="12.75" customHeight="1">
      <c r="C86" s="15"/>
      <c r="D86" s="29"/>
      <c r="E86" s="29"/>
      <c r="F86" s="16"/>
    </row>
    <row r="87" spans="3:6" ht="12.75" customHeight="1">
      <c r="C87" s="15"/>
      <c r="D87" s="21"/>
      <c r="E87" s="21"/>
      <c r="F87" s="22"/>
    </row>
    <row r="88" spans="4:6" ht="12.75">
      <c r="D88" s="13"/>
      <c r="E88" s="13"/>
      <c r="F88" s="14"/>
    </row>
    <row r="89" spans="3:6" ht="12.75">
      <c r="C89" s="15"/>
      <c r="D89" s="13"/>
      <c r="E89" s="13"/>
      <c r="F89" s="36"/>
    </row>
    <row r="90" spans="4:6" ht="12.75">
      <c r="D90" s="34"/>
      <c r="E90" s="34"/>
      <c r="F90" s="35"/>
    </row>
    <row r="91" spans="4:6" ht="12.75">
      <c r="D91" s="29"/>
      <c r="E91" s="29"/>
      <c r="F91" s="30"/>
    </row>
    <row r="92" spans="4:6" ht="12.75">
      <c r="D92" s="13"/>
      <c r="E92" s="13"/>
      <c r="F92" s="14"/>
    </row>
    <row r="93" spans="1:6" ht="19.5" customHeight="1">
      <c r="A93" s="40"/>
      <c r="B93" s="6"/>
      <c r="C93" s="6"/>
      <c r="D93" s="6"/>
      <c r="E93" s="6"/>
      <c r="F93" s="25"/>
    </row>
    <row r="94" spans="1:6" ht="15" customHeight="1">
      <c r="A94" s="15"/>
      <c r="D94" s="27"/>
      <c r="E94" s="27"/>
      <c r="F94" s="25"/>
    </row>
    <row r="95" spans="1:6" ht="12.75">
      <c r="A95" s="15"/>
      <c r="B95" s="15"/>
      <c r="D95" s="27"/>
      <c r="E95" s="27"/>
      <c r="F95" s="16"/>
    </row>
    <row r="96" spans="3:6" ht="12.75">
      <c r="C96" s="15"/>
      <c r="D96" s="13"/>
      <c r="E96" s="13"/>
      <c r="F96" s="25"/>
    </row>
    <row r="97" spans="4:6" ht="12.75">
      <c r="D97" s="17"/>
      <c r="E97" s="17"/>
      <c r="F97" s="18"/>
    </row>
    <row r="98" spans="2:6" ht="12.75">
      <c r="B98" s="15"/>
      <c r="D98" s="13"/>
      <c r="E98" s="13"/>
      <c r="F98" s="16"/>
    </row>
    <row r="99" spans="3:6" ht="12.75">
      <c r="C99" s="15"/>
      <c r="D99" s="13"/>
      <c r="E99" s="13"/>
      <c r="F99" s="16"/>
    </row>
    <row r="100" spans="4:6" ht="12.75">
      <c r="D100" s="21"/>
      <c r="E100" s="21"/>
      <c r="F100" s="22"/>
    </row>
    <row r="101" spans="3:6" ht="22.5" customHeight="1">
      <c r="C101" s="15"/>
      <c r="D101" s="13"/>
      <c r="E101" s="13"/>
      <c r="F101" s="23"/>
    </row>
    <row r="102" spans="4:6" ht="12.75">
      <c r="D102" s="13"/>
      <c r="E102" s="13"/>
      <c r="F102" s="22"/>
    </row>
    <row r="103" spans="2:6" ht="12.75">
      <c r="B103" s="15"/>
      <c r="D103" s="19"/>
      <c r="E103" s="19"/>
      <c r="F103" s="25"/>
    </row>
    <row r="104" spans="3:6" ht="12.75">
      <c r="C104" s="15"/>
      <c r="D104" s="19"/>
      <c r="E104" s="19"/>
      <c r="F104" s="26"/>
    </row>
    <row r="105" spans="4:6" ht="12.75">
      <c r="D105" s="21"/>
      <c r="E105" s="21"/>
      <c r="F105" s="18"/>
    </row>
    <row r="106" spans="1:6" ht="13.5" customHeight="1">
      <c r="A106" s="15"/>
      <c r="D106" s="27"/>
      <c r="E106" s="27"/>
      <c r="F106" s="25"/>
    </row>
    <row r="107" spans="2:6" ht="13.5" customHeight="1">
      <c r="B107" s="15"/>
      <c r="D107" s="13"/>
      <c r="E107" s="13"/>
      <c r="F107" s="25"/>
    </row>
    <row r="108" spans="3:6" ht="13.5" customHeight="1">
      <c r="C108" s="15"/>
      <c r="D108" s="13"/>
      <c r="E108" s="13"/>
      <c r="F108" s="16"/>
    </row>
    <row r="109" spans="3:6" ht="12.75">
      <c r="C109" s="15"/>
      <c r="D109" s="21"/>
      <c r="E109" s="21"/>
      <c r="F109" s="18"/>
    </row>
    <row r="110" spans="3:6" ht="12.75">
      <c r="C110" s="15"/>
      <c r="D110" s="13"/>
      <c r="E110" s="13"/>
      <c r="F110" s="16"/>
    </row>
    <row r="111" spans="4:6" ht="12.75">
      <c r="D111" s="34"/>
      <c r="E111" s="34"/>
      <c r="F111" s="35"/>
    </row>
    <row r="112" spans="3:6" ht="12.75">
      <c r="C112" s="15"/>
      <c r="D112" s="19"/>
      <c r="E112" s="19"/>
      <c r="F112" s="36"/>
    </row>
    <row r="113" spans="3:6" ht="12.75">
      <c r="C113" s="15"/>
      <c r="D113" s="21"/>
      <c r="E113" s="21"/>
      <c r="F113" s="22"/>
    </row>
    <row r="114" spans="4:6" ht="12.75">
      <c r="D114" s="34"/>
      <c r="E114" s="34"/>
      <c r="F114" s="41"/>
    </row>
    <row r="115" spans="2:6" ht="12.75">
      <c r="B115" s="15"/>
      <c r="D115" s="29"/>
      <c r="E115" s="29"/>
      <c r="F115" s="39"/>
    </row>
    <row r="116" spans="3:6" ht="12.75">
      <c r="C116" s="15"/>
      <c r="D116" s="29"/>
      <c r="E116" s="29"/>
      <c r="F116" s="16"/>
    </row>
    <row r="117" spans="3:6" ht="12.75">
      <c r="C117" s="15"/>
      <c r="D117" s="21"/>
      <c r="E117" s="21"/>
      <c r="F117" s="22"/>
    </row>
    <row r="118" spans="3:6" ht="12.75">
      <c r="C118" s="15"/>
      <c r="D118" s="21"/>
      <c r="E118" s="21"/>
      <c r="F118" s="22"/>
    </row>
    <row r="119" spans="4:6" ht="12.75">
      <c r="D119" s="13"/>
      <c r="E119" s="13"/>
      <c r="F119" s="14"/>
    </row>
    <row r="120" spans="1:6" s="42" customFormat="1" ht="18" customHeight="1">
      <c r="A120" s="216"/>
      <c r="B120" s="217"/>
      <c r="C120" s="217"/>
      <c r="D120" s="217"/>
      <c r="E120" s="217"/>
      <c r="F120" s="217"/>
    </row>
    <row r="121" spans="1:6" ht="28.5" customHeight="1">
      <c r="A121" s="31"/>
      <c r="B121" s="31"/>
      <c r="C121" s="31"/>
      <c r="D121" s="32"/>
      <c r="E121" s="32"/>
      <c r="F121" s="33"/>
    </row>
    <row r="123" spans="1:6" ht="15.75">
      <c r="A123" s="44"/>
      <c r="B123" s="15"/>
      <c r="C123" s="15"/>
      <c r="D123" s="45"/>
      <c r="E123" s="45"/>
      <c r="F123" s="5"/>
    </row>
    <row r="124" spans="1:6" ht="12.75">
      <c r="A124" s="15"/>
      <c r="B124" s="15"/>
      <c r="C124" s="15"/>
      <c r="D124" s="45"/>
      <c r="E124" s="45"/>
      <c r="F124" s="5"/>
    </row>
    <row r="125" spans="1:6" ht="17.25" customHeight="1">
      <c r="A125" s="15"/>
      <c r="B125" s="15"/>
      <c r="C125" s="15"/>
      <c r="D125" s="45"/>
      <c r="E125" s="45"/>
      <c r="F125" s="5"/>
    </row>
    <row r="126" spans="1:6" ht="13.5" customHeight="1">
      <c r="A126" s="15"/>
      <c r="B126" s="15"/>
      <c r="C126" s="15"/>
      <c r="D126" s="45"/>
      <c r="E126" s="45"/>
      <c r="F126" s="5"/>
    </row>
    <row r="127" spans="1:6" ht="12.75">
      <c r="A127" s="15"/>
      <c r="B127" s="15"/>
      <c r="C127" s="15"/>
      <c r="D127" s="45"/>
      <c r="E127" s="45"/>
      <c r="F127" s="5"/>
    </row>
    <row r="128" spans="1:3" ht="12.75">
      <c r="A128" s="15"/>
      <c r="B128" s="15"/>
      <c r="C128" s="15"/>
    </row>
    <row r="129" spans="1:6" ht="12.75">
      <c r="A129" s="15"/>
      <c r="B129" s="15"/>
      <c r="C129" s="15"/>
      <c r="D129" s="45"/>
      <c r="E129" s="45"/>
      <c r="F129" s="5"/>
    </row>
    <row r="130" spans="1:6" ht="12.75">
      <c r="A130" s="15"/>
      <c r="B130" s="15"/>
      <c r="C130" s="15"/>
      <c r="D130" s="45"/>
      <c r="E130" s="45"/>
      <c r="F130" s="46"/>
    </row>
    <row r="131" spans="1:6" ht="12.75">
      <c r="A131" s="15"/>
      <c r="B131" s="15"/>
      <c r="C131" s="15"/>
      <c r="D131" s="45"/>
      <c r="E131" s="45"/>
      <c r="F131" s="5"/>
    </row>
    <row r="132" spans="1:6" ht="22.5" customHeight="1">
      <c r="A132" s="15"/>
      <c r="B132" s="15"/>
      <c r="C132" s="15"/>
      <c r="D132" s="45"/>
      <c r="E132" s="45"/>
      <c r="F132" s="23"/>
    </row>
    <row r="133" spans="4:6" ht="22.5" customHeight="1">
      <c r="D133" s="21"/>
      <c r="E133" s="21"/>
      <c r="F133" s="24"/>
    </row>
  </sheetData>
  <sheetProtection/>
  <mergeCells count="5">
    <mergeCell ref="A1:I1"/>
    <mergeCell ref="B3:I3"/>
    <mergeCell ref="B24:I24"/>
    <mergeCell ref="B29:I29"/>
    <mergeCell ref="A120:F120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S375"/>
  <sheetViews>
    <sheetView tabSelected="1" workbookViewId="0" topLeftCell="A1">
      <pane ySplit="3" topLeftCell="A364" activePane="bottomLeft" state="frozen"/>
      <selection pane="topLeft" activeCell="A1" sqref="A1"/>
      <selection pane="bottomLeft" activeCell="G380" sqref="G380"/>
    </sheetView>
  </sheetViews>
  <sheetFormatPr defaultColWidth="11.421875" defaultRowHeight="12.75"/>
  <cols>
    <col min="1" max="1" width="8.00390625" style="115" customWidth="1"/>
    <col min="2" max="2" width="34.28125" style="60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1" width="9.7109375" style="2" customWidth="1"/>
    <col min="12" max="16384" width="11.421875" style="3" customWidth="1"/>
  </cols>
  <sheetData>
    <row r="1" spans="1:11" ht="18" customHeight="1">
      <c r="A1" s="218" t="s">
        <v>218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2.75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5" customFormat="1" ht="127.5">
      <c r="A3" s="4" t="s">
        <v>12</v>
      </c>
      <c r="B3" s="4" t="s">
        <v>13</v>
      </c>
      <c r="C3" s="4" t="s">
        <v>185</v>
      </c>
      <c r="D3" s="4" t="s">
        <v>162</v>
      </c>
      <c r="E3" s="4" t="s">
        <v>163</v>
      </c>
      <c r="F3" s="4" t="s">
        <v>191</v>
      </c>
      <c r="G3" s="4" t="s">
        <v>192</v>
      </c>
      <c r="H3" s="4" t="s">
        <v>166</v>
      </c>
      <c r="I3" s="4" t="s">
        <v>193</v>
      </c>
      <c r="J3" s="4" t="s">
        <v>9</v>
      </c>
      <c r="K3" s="4" t="s">
        <v>10</v>
      </c>
    </row>
    <row r="4" spans="1:11" ht="12.75" customHeight="1">
      <c r="A4" s="54"/>
      <c r="B4" s="77"/>
      <c r="C4" s="80"/>
      <c r="D4" s="80"/>
      <c r="E4" s="80"/>
      <c r="F4" s="80"/>
      <c r="G4" s="80"/>
      <c r="H4" s="80"/>
      <c r="I4" s="80"/>
      <c r="J4" s="80"/>
      <c r="K4" s="80"/>
    </row>
    <row r="5" spans="1:11" s="5" customFormat="1" ht="25.5">
      <c r="A5" s="54"/>
      <c r="B5" s="81" t="s">
        <v>214</v>
      </c>
      <c r="C5" s="82"/>
      <c r="D5" s="82"/>
      <c r="E5" s="82"/>
      <c r="F5" s="82"/>
      <c r="G5" s="82"/>
      <c r="H5" s="82"/>
      <c r="I5" s="82"/>
      <c r="J5" s="82"/>
      <c r="K5" s="82"/>
    </row>
    <row r="6" spans="1:19" ht="12.75" customHeight="1">
      <c r="A6" s="54"/>
      <c r="B6" s="77">
        <v>84672704356</v>
      </c>
      <c r="C6" s="80"/>
      <c r="D6" s="80"/>
      <c r="E6" s="80"/>
      <c r="F6" s="80"/>
      <c r="G6" s="80"/>
      <c r="H6" s="80"/>
      <c r="I6" s="80"/>
      <c r="J6" s="80"/>
      <c r="K6" s="80"/>
      <c r="L6" s="78"/>
      <c r="M6" s="78"/>
      <c r="N6" s="78"/>
      <c r="O6" s="78"/>
      <c r="P6" s="78"/>
      <c r="Q6" s="78"/>
      <c r="R6" s="78"/>
      <c r="S6" s="78"/>
    </row>
    <row r="7" spans="1:11" s="5" customFormat="1" ht="12.75">
      <c r="A7" s="106"/>
      <c r="B7" s="83"/>
      <c r="C7" s="82"/>
      <c r="D7" s="82"/>
      <c r="E7" s="82"/>
      <c r="F7" s="82"/>
      <c r="G7" s="82"/>
      <c r="H7" s="82"/>
      <c r="I7" s="82"/>
      <c r="J7" s="82"/>
      <c r="K7" s="82"/>
    </row>
    <row r="8" spans="1:11" s="116" customFormat="1" ht="21" customHeight="1">
      <c r="A8" s="117"/>
      <c r="B8" s="118" t="s">
        <v>133</v>
      </c>
      <c r="C8" s="119">
        <f aca="true" t="shared" si="0" ref="C8:K8">C9+C53+C59+C118+C133+C139+C112</f>
        <v>8480214.05</v>
      </c>
      <c r="D8" s="119">
        <f t="shared" si="0"/>
        <v>524420.0499999999</v>
      </c>
      <c r="E8" s="119">
        <f t="shared" si="0"/>
        <v>7212103</v>
      </c>
      <c r="F8" s="119">
        <f t="shared" si="0"/>
        <v>52983</v>
      </c>
      <c r="G8" s="119">
        <f t="shared" si="0"/>
        <v>234880</v>
      </c>
      <c r="H8" s="119">
        <f t="shared" si="0"/>
        <v>391828</v>
      </c>
      <c r="I8" s="119">
        <f t="shared" si="0"/>
        <v>64000</v>
      </c>
      <c r="J8" s="119">
        <f t="shared" si="0"/>
        <v>0</v>
      </c>
      <c r="K8" s="119">
        <f t="shared" si="0"/>
        <v>0</v>
      </c>
    </row>
    <row r="9" spans="1:11" s="5" customFormat="1" ht="51">
      <c r="A9" s="107" t="s">
        <v>39</v>
      </c>
      <c r="B9" s="90" t="s">
        <v>36</v>
      </c>
      <c r="C9" s="91">
        <f>SUM(C10+C43+C51)</f>
        <v>435935.41</v>
      </c>
      <c r="D9" s="91">
        <f aca="true" t="shared" si="1" ref="D9:K9">SUM(D10+D43+D51)</f>
        <v>435935.41</v>
      </c>
      <c r="E9" s="91">
        <f>SUM(E10+E43+E51)</f>
        <v>0</v>
      </c>
      <c r="F9" s="91">
        <f t="shared" si="1"/>
        <v>0</v>
      </c>
      <c r="G9" s="91">
        <f t="shared" si="1"/>
        <v>0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f t="shared" si="1"/>
        <v>0</v>
      </c>
    </row>
    <row r="10" spans="1:11" s="5" customFormat="1" ht="51">
      <c r="A10" s="108" t="s">
        <v>48</v>
      </c>
      <c r="B10" s="92" t="s">
        <v>37</v>
      </c>
      <c r="C10" s="93">
        <f>SUM(C11)</f>
        <v>377295.56</v>
      </c>
      <c r="D10" s="93">
        <f aca="true" t="shared" si="2" ref="D10:K10">SUM(D11)</f>
        <v>377295.56</v>
      </c>
      <c r="E10" s="93">
        <f t="shared" si="2"/>
        <v>0</v>
      </c>
      <c r="F10" s="93">
        <f t="shared" si="2"/>
        <v>0</v>
      </c>
      <c r="G10" s="93">
        <f t="shared" si="2"/>
        <v>0</v>
      </c>
      <c r="H10" s="93">
        <f t="shared" si="2"/>
        <v>0</v>
      </c>
      <c r="I10" s="93">
        <f t="shared" si="2"/>
        <v>0</v>
      </c>
      <c r="J10" s="93">
        <f t="shared" si="2"/>
        <v>0</v>
      </c>
      <c r="K10" s="93">
        <f t="shared" si="2"/>
        <v>0</v>
      </c>
    </row>
    <row r="11" spans="1:11" s="5" customFormat="1" ht="12.75">
      <c r="A11" s="54">
        <v>3</v>
      </c>
      <c r="B11" s="83" t="s">
        <v>34</v>
      </c>
      <c r="C11" s="87">
        <f>SUM(C12+C37+C40)</f>
        <v>377295.56</v>
      </c>
      <c r="D11" s="87">
        <f aca="true" t="shared" si="3" ref="D11:J11">SUM(D12+D37+D40)</f>
        <v>377295.56</v>
      </c>
      <c r="E11" s="87">
        <f t="shared" si="3"/>
        <v>0</v>
      </c>
      <c r="F11" s="87">
        <f t="shared" si="3"/>
        <v>0</v>
      </c>
      <c r="G11" s="87">
        <f t="shared" si="3"/>
        <v>0</v>
      </c>
      <c r="H11" s="87">
        <f t="shared" si="3"/>
        <v>0</v>
      </c>
      <c r="I11" s="87">
        <f t="shared" si="3"/>
        <v>0</v>
      </c>
      <c r="J11" s="87">
        <f t="shared" si="3"/>
        <v>0</v>
      </c>
      <c r="K11" s="87">
        <f>SUM(K12+K37+K40)</f>
        <v>0</v>
      </c>
    </row>
    <row r="12" spans="1:11" s="5" customFormat="1" ht="12.75">
      <c r="A12" s="54">
        <v>32</v>
      </c>
      <c r="B12" s="83" t="s">
        <v>18</v>
      </c>
      <c r="C12" s="87">
        <f>SUM(C13+C17+C22+C31)</f>
        <v>370095.56</v>
      </c>
      <c r="D12" s="87">
        <f aca="true" t="shared" si="4" ref="D12:J12">SUM(D13+D17+D22+D31)</f>
        <v>370095.56</v>
      </c>
      <c r="E12" s="87">
        <f t="shared" si="4"/>
        <v>0</v>
      </c>
      <c r="F12" s="87">
        <f t="shared" si="4"/>
        <v>0</v>
      </c>
      <c r="G12" s="87">
        <f t="shared" si="4"/>
        <v>0</v>
      </c>
      <c r="H12" s="87">
        <f t="shared" si="4"/>
        <v>0</v>
      </c>
      <c r="I12" s="87">
        <f t="shared" si="4"/>
        <v>0</v>
      </c>
      <c r="J12" s="87">
        <f t="shared" si="4"/>
        <v>0</v>
      </c>
      <c r="K12" s="87">
        <f>SUM(K13+K17+K22+K31)</f>
        <v>0</v>
      </c>
    </row>
    <row r="13" spans="1:11" s="85" customFormat="1" ht="12.75">
      <c r="A13" s="54">
        <v>321</v>
      </c>
      <c r="B13" s="83" t="s">
        <v>19</v>
      </c>
      <c r="C13" s="87">
        <f>SUM(C14:C16)</f>
        <v>27325</v>
      </c>
      <c r="D13" s="87">
        <f aca="true" t="shared" si="5" ref="D13:J13">SUM(D14:D16)</f>
        <v>27325</v>
      </c>
      <c r="E13" s="87">
        <f t="shared" si="5"/>
        <v>0</v>
      </c>
      <c r="F13" s="87">
        <f t="shared" si="5"/>
        <v>0</v>
      </c>
      <c r="G13" s="87">
        <f t="shared" si="5"/>
        <v>0</v>
      </c>
      <c r="H13" s="87">
        <f t="shared" si="5"/>
        <v>0</v>
      </c>
      <c r="I13" s="87">
        <f t="shared" si="5"/>
        <v>0</v>
      </c>
      <c r="J13" s="87">
        <f t="shared" si="5"/>
        <v>0</v>
      </c>
      <c r="K13" s="87">
        <f>SUM(K14:K16)</f>
        <v>0</v>
      </c>
    </row>
    <row r="14" spans="1:11" ht="12.75">
      <c r="A14" s="109">
        <v>3211</v>
      </c>
      <c r="B14" s="77" t="s">
        <v>93</v>
      </c>
      <c r="C14" s="89">
        <f>D14+E14+F14+G14+H14+I14+J14+K14</f>
        <v>15000</v>
      </c>
      <c r="D14" s="89">
        <v>15000</v>
      </c>
      <c r="E14" s="89"/>
      <c r="F14" s="89"/>
      <c r="G14" s="89"/>
      <c r="H14" s="89"/>
      <c r="I14" s="89"/>
      <c r="J14" s="89"/>
      <c r="K14" s="89"/>
    </row>
    <row r="15" spans="1:11" ht="12.75">
      <c r="A15" s="109">
        <v>3213</v>
      </c>
      <c r="B15" s="77" t="s">
        <v>94</v>
      </c>
      <c r="C15" s="89">
        <f aca="true" t="shared" si="6" ref="C15:C42">D15+E15+F15+G15+H15+I15+J15+K15</f>
        <v>2325</v>
      </c>
      <c r="D15" s="89">
        <v>2325</v>
      </c>
      <c r="E15" s="89"/>
      <c r="F15" s="89"/>
      <c r="G15" s="89"/>
      <c r="H15" s="89"/>
      <c r="I15" s="89"/>
      <c r="J15" s="89"/>
      <c r="K15" s="89"/>
    </row>
    <row r="16" spans="1:11" ht="12.75">
      <c r="A16" s="109">
        <v>3214</v>
      </c>
      <c r="B16" s="77" t="s">
        <v>95</v>
      </c>
      <c r="C16" s="89">
        <f t="shared" si="6"/>
        <v>10000</v>
      </c>
      <c r="D16" s="89">
        <v>10000</v>
      </c>
      <c r="E16" s="89"/>
      <c r="F16" s="89"/>
      <c r="G16" s="89"/>
      <c r="H16" s="89"/>
      <c r="I16" s="89"/>
      <c r="J16" s="89"/>
      <c r="K16" s="89"/>
    </row>
    <row r="17" spans="1:11" s="85" customFormat="1" ht="12.75">
      <c r="A17" s="54">
        <v>322</v>
      </c>
      <c r="B17" s="83" t="s">
        <v>20</v>
      </c>
      <c r="C17" s="87">
        <f t="shared" si="6"/>
        <v>228878.41999999998</v>
      </c>
      <c r="D17" s="87">
        <f>SUM(D18:D21)</f>
        <v>228878.41999999998</v>
      </c>
      <c r="E17" s="87">
        <f aca="true" t="shared" si="7" ref="E17:J17">SUM(E18:E21)</f>
        <v>0</v>
      </c>
      <c r="F17" s="87">
        <f t="shared" si="7"/>
        <v>0</v>
      </c>
      <c r="G17" s="87">
        <f t="shared" si="7"/>
        <v>0</v>
      </c>
      <c r="H17" s="87">
        <f t="shared" si="7"/>
        <v>0</v>
      </c>
      <c r="I17" s="87">
        <f t="shared" si="7"/>
        <v>0</v>
      </c>
      <c r="J17" s="87">
        <f t="shared" si="7"/>
        <v>0</v>
      </c>
      <c r="K17" s="87">
        <f>SUM(K18:K21)</f>
        <v>0</v>
      </c>
    </row>
    <row r="18" spans="1:11" ht="25.5">
      <c r="A18" s="109">
        <v>3221</v>
      </c>
      <c r="B18" s="77" t="s">
        <v>96</v>
      </c>
      <c r="C18" s="89">
        <f t="shared" si="6"/>
        <v>74008.86</v>
      </c>
      <c r="D18" s="89">
        <v>74008.86</v>
      </c>
      <c r="E18" s="89"/>
      <c r="F18" s="89"/>
      <c r="G18" s="89"/>
      <c r="H18" s="89"/>
      <c r="I18" s="89"/>
      <c r="J18" s="89"/>
      <c r="K18" s="89"/>
    </row>
    <row r="19" spans="1:11" ht="12.75">
      <c r="A19" s="109">
        <v>3223</v>
      </c>
      <c r="B19" s="77" t="s">
        <v>97</v>
      </c>
      <c r="C19" s="89">
        <f t="shared" si="6"/>
        <v>149869.56</v>
      </c>
      <c r="D19" s="89">
        <v>149869.56</v>
      </c>
      <c r="E19" s="89"/>
      <c r="F19" s="89"/>
      <c r="G19" s="89"/>
      <c r="H19" s="89"/>
      <c r="I19" s="89"/>
      <c r="J19" s="89"/>
      <c r="K19" s="89"/>
    </row>
    <row r="20" spans="1:11" ht="12.75">
      <c r="A20" s="109">
        <v>3225</v>
      </c>
      <c r="B20" s="77" t="s">
        <v>98</v>
      </c>
      <c r="C20" s="89">
        <f t="shared" si="6"/>
        <v>0</v>
      </c>
      <c r="D20" s="89"/>
      <c r="E20" s="89"/>
      <c r="F20" s="89"/>
      <c r="G20" s="89"/>
      <c r="H20" s="89"/>
      <c r="I20" s="89"/>
      <c r="J20" s="89"/>
      <c r="K20" s="89"/>
    </row>
    <row r="21" spans="1:11" ht="25.5">
      <c r="A21" s="109">
        <v>3227</v>
      </c>
      <c r="B21" s="77" t="s">
        <v>99</v>
      </c>
      <c r="C21" s="89">
        <f t="shared" si="6"/>
        <v>5000</v>
      </c>
      <c r="D21" s="89">
        <v>5000</v>
      </c>
      <c r="E21" s="89"/>
      <c r="F21" s="89"/>
      <c r="G21" s="89"/>
      <c r="H21" s="89"/>
      <c r="I21" s="89"/>
      <c r="J21" s="89"/>
      <c r="K21" s="89"/>
    </row>
    <row r="22" spans="1:11" s="85" customFormat="1" ht="12.75">
      <c r="A22" s="54">
        <v>323</v>
      </c>
      <c r="B22" s="83" t="s">
        <v>21</v>
      </c>
      <c r="C22" s="87">
        <f t="shared" si="6"/>
        <v>94414.56</v>
      </c>
      <c r="D22" s="87">
        <f aca="true" t="shared" si="8" ref="D22:K22">SUM(D23:D30)</f>
        <v>94414.56</v>
      </c>
      <c r="E22" s="87">
        <f t="shared" si="8"/>
        <v>0</v>
      </c>
      <c r="F22" s="87">
        <f t="shared" si="8"/>
        <v>0</v>
      </c>
      <c r="G22" s="87">
        <f t="shared" si="8"/>
        <v>0</v>
      </c>
      <c r="H22" s="87">
        <f t="shared" si="8"/>
        <v>0</v>
      </c>
      <c r="I22" s="87">
        <f t="shared" si="8"/>
        <v>0</v>
      </c>
      <c r="J22" s="87">
        <f t="shared" si="8"/>
        <v>0</v>
      </c>
      <c r="K22" s="87">
        <f t="shared" si="8"/>
        <v>0</v>
      </c>
    </row>
    <row r="23" spans="1:11" ht="12.75">
      <c r="A23" s="109">
        <v>3231</v>
      </c>
      <c r="B23" s="77" t="s">
        <v>100</v>
      </c>
      <c r="C23" s="89">
        <f t="shared" si="6"/>
        <v>14200</v>
      </c>
      <c r="D23" s="89">
        <v>14200</v>
      </c>
      <c r="E23" s="89"/>
      <c r="F23" s="89"/>
      <c r="G23" s="89"/>
      <c r="H23" s="89"/>
      <c r="I23" s="89"/>
      <c r="J23" s="89"/>
      <c r="K23" s="89"/>
    </row>
    <row r="24" spans="1:11" ht="12.75">
      <c r="A24" s="109">
        <v>3233</v>
      </c>
      <c r="B24" s="77" t="s">
        <v>161</v>
      </c>
      <c r="C24" s="89">
        <f t="shared" si="6"/>
        <v>0</v>
      </c>
      <c r="D24" s="89"/>
      <c r="E24" s="89"/>
      <c r="F24" s="89"/>
      <c r="G24" s="89"/>
      <c r="H24" s="89"/>
      <c r="I24" s="89"/>
      <c r="J24" s="89"/>
      <c r="K24" s="89"/>
    </row>
    <row r="25" spans="1:11" ht="12.75">
      <c r="A25" s="109">
        <v>3234</v>
      </c>
      <c r="B25" s="77" t="s">
        <v>101</v>
      </c>
      <c r="C25" s="89">
        <f t="shared" si="6"/>
        <v>53000</v>
      </c>
      <c r="D25" s="89">
        <v>53000</v>
      </c>
      <c r="E25" s="89"/>
      <c r="F25" s="89"/>
      <c r="G25" s="89"/>
      <c r="H25" s="89"/>
      <c r="I25" s="89"/>
      <c r="J25" s="89"/>
      <c r="K25" s="89"/>
    </row>
    <row r="26" spans="1:11" ht="12.75">
      <c r="A26" s="109">
        <v>3235</v>
      </c>
      <c r="B26" s="77" t="s">
        <v>155</v>
      </c>
      <c r="C26" s="89">
        <f t="shared" si="6"/>
        <v>0</v>
      </c>
      <c r="D26" s="89"/>
      <c r="E26" s="89"/>
      <c r="F26" s="89"/>
      <c r="G26" s="89"/>
      <c r="H26" s="89"/>
      <c r="I26" s="89"/>
      <c r="J26" s="89"/>
      <c r="K26" s="89"/>
    </row>
    <row r="27" spans="1:11" ht="12.75">
      <c r="A27" s="109">
        <v>3236</v>
      </c>
      <c r="B27" s="77" t="s">
        <v>102</v>
      </c>
      <c r="C27" s="89">
        <f t="shared" si="6"/>
        <v>17700</v>
      </c>
      <c r="D27" s="89">
        <v>17700</v>
      </c>
      <c r="E27" s="89"/>
      <c r="F27" s="89"/>
      <c r="G27" s="89"/>
      <c r="H27" s="89"/>
      <c r="I27" s="89"/>
      <c r="J27" s="89"/>
      <c r="K27" s="89"/>
    </row>
    <row r="28" spans="1:11" ht="12.75">
      <c r="A28" s="109">
        <v>3237</v>
      </c>
      <c r="B28" s="77" t="s">
        <v>103</v>
      </c>
      <c r="C28" s="89">
        <f t="shared" si="6"/>
        <v>0</v>
      </c>
      <c r="D28" s="89"/>
      <c r="E28" s="89"/>
      <c r="F28" s="89"/>
      <c r="G28" s="89"/>
      <c r="H28" s="89"/>
      <c r="I28" s="89"/>
      <c r="J28" s="89"/>
      <c r="K28" s="89"/>
    </row>
    <row r="29" spans="1:11" ht="12.75">
      <c r="A29" s="109">
        <v>3238</v>
      </c>
      <c r="B29" s="77" t="s">
        <v>104</v>
      </c>
      <c r="C29" s="89">
        <f t="shared" si="6"/>
        <v>9514.56</v>
      </c>
      <c r="D29" s="89">
        <v>9514.56</v>
      </c>
      <c r="E29" s="89"/>
      <c r="F29" s="89"/>
      <c r="G29" s="89"/>
      <c r="H29" s="89"/>
      <c r="I29" s="89"/>
      <c r="J29" s="89"/>
      <c r="K29" s="89"/>
    </row>
    <row r="30" spans="1:11" ht="12.75">
      <c r="A30" s="109">
        <v>3239</v>
      </c>
      <c r="B30" s="77" t="s">
        <v>105</v>
      </c>
      <c r="C30" s="89">
        <f t="shared" si="6"/>
        <v>0</v>
      </c>
      <c r="D30" s="89"/>
      <c r="E30" s="89"/>
      <c r="F30" s="89"/>
      <c r="G30" s="89"/>
      <c r="H30" s="89"/>
      <c r="I30" s="89"/>
      <c r="J30" s="89"/>
      <c r="K30" s="89"/>
    </row>
    <row r="31" spans="1:11" s="85" customFormat="1" ht="25.5">
      <c r="A31" s="54">
        <v>329</v>
      </c>
      <c r="B31" s="83" t="s">
        <v>106</v>
      </c>
      <c r="C31" s="87">
        <f t="shared" si="6"/>
        <v>19477.58</v>
      </c>
      <c r="D31" s="87">
        <f aca="true" t="shared" si="9" ref="D31:J31">SUM(D32:D36)</f>
        <v>19477.58</v>
      </c>
      <c r="E31" s="87">
        <f t="shared" si="9"/>
        <v>0</v>
      </c>
      <c r="F31" s="87">
        <f t="shared" si="9"/>
        <v>0</v>
      </c>
      <c r="G31" s="87">
        <f t="shared" si="9"/>
        <v>0</v>
      </c>
      <c r="H31" s="87">
        <f t="shared" si="9"/>
        <v>0</v>
      </c>
      <c r="I31" s="87">
        <f t="shared" si="9"/>
        <v>0</v>
      </c>
      <c r="J31" s="87">
        <f t="shared" si="9"/>
        <v>0</v>
      </c>
      <c r="K31" s="87">
        <f>SUM(K32:K36)</f>
        <v>0</v>
      </c>
    </row>
    <row r="32" spans="1:11" ht="12.75">
      <c r="A32" s="109">
        <v>3292</v>
      </c>
      <c r="B32" s="77" t="s">
        <v>107</v>
      </c>
      <c r="C32" s="89">
        <f t="shared" si="6"/>
        <v>18177.58</v>
      </c>
      <c r="D32" s="89">
        <v>18177.58</v>
      </c>
      <c r="E32" s="89"/>
      <c r="F32" s="89"/>
      <c r="G32" s="89"/>
      <c r="H32" s="89"/>
      <c r="I32" s="89"/>
      <c r="J32" s="89"/>
      <c r="K32" s="89"/>
    </row>
    <row r="33" spans="1:11" ht="12.75">
      <c r="A33" s="109">
        <v>3293</v>
      </c>
      <c r="B33" s="77" t="s">
        <v>108</v>
      </c>
      <c r="C33" s="89">
        <f t="shared" si="6"/>
        <v>0</v>
      </c>
      <c r="D33" s="89"/>
      <c r="E33" s="89"/>
      <c r="F33" s="89"/>
      <c r="G33" s="89"/>
      <c r="H33" s="89"/>
      <c r="I33" s="89"/>
      <c r="J33" s="89"/>
      <c r="K33" s="89"/>
    </row>
    <row r="34" spans="1:11" ht="12.75">
      <c r="A34" s="109">
        <v>3294</v>
      </c>
      <c r="B34" s="77" t="s">
        <v>109</v>
      </c>
      <c r="C34" s="89">
        <f t="shared" si="6"/>
        <v>1300</v>
      </c>
      <c r="D34" s="89">
        <v>1300</v>
      </c>
      <c r="E34" s="89"/>
      <c r="F34" s="89"/>
      <c r="G34" s="89"/>
      <c r="H34" s="89"/>
      <c r="I34" s="89"/>
      <c r="J34" s="89"/>
      <c r="K34" s="89"/>
    </row>
    <row r="35" spans="1:11" ht="12.75">
      <c r="A35" s="109">
        <v>3295</v>
      </c>
      <c r="B35" s="77" t="s">
        <v>156</v>
      </c>
      <c r="C35" s="89">
        <f t="shared" si="6"/>
        <v>0</v>
      </c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109">
        <v>3299</v>
      </c>
      <c r="B36" s="77" t="s">
        <v>106</v>
      </c>
      <c r="C36" s="89">
        <f t="shared" si="6"/>
        <v>0</v>
      </c>
      <c r="D36" s="89"/>
      <c r="E36" s="89"/>
      <c r="F36" s="89"/>
      <c r="G36" s="89"/>
      <c r="H36" s="89"/>
      <c r="I36" s="89"/>
      <c r="J36" s="89"/>
      <c r="K36" s="89"/>
    </row>
    <row r="37" spans="1:11" s="5" customFormat="1" ht="12.75">
      <c r="A37" s="54">
        <v>34</v>
      </c>
      <c r="B37" s="83" t="s">
        <v>22</v>
      </c>
      <c r="C37" s="87">
        <f t="shared" si="6"/>
        <v>7200</v>
      </c>
      <c r="D37" s="87">
        <f>SUM(D38)</f>
        <v>7200</v>
      </c>
      <c r="E37" s="87">
        <f aca="true" t="shared" si="10" ref="E37:K38">SUM(E38)</f>
        <v>0</v>
      </c>
      <c r="F37" s="87">
        <f t="shared" si="10"/>
        <v>0</v>
      </c>
      <c r="G37" s="87">
        <f t="shared" si="10"/>
        <v>0</v>
      </c>
      <c r="H37" s="87">
        <f t="shared" si="10"/>
        <v>0</v>
      </c>
      <c r="I37" s="87">
        <f t="shared" si="10"/>
        <v>0</v>
      </c>
      <c r="J37" s="87">
        <f t="shared" si="10"/>
        <v>0</v>
      </c>
      <c r="K37" s="87">
        <f t="shared" si="10"/>
        <v>0</v>
      </c>
    </row>
    <row r="38" spans="1:11" s="85" customFormat="1" ht="12.75">
      <c r="A38" s="54">
        <v>343</v>
      </c>
      <c r="B38" s="83" t="s">
        <v>23</v>
      </c>
      <c r="C38" s="87">
        <f t="shared" si="6"/>
        <v>7200</v>
      </c>
      <c r="D38" s="87">
        <f>SUM(D39)</f>
        <v>7200</v>
      </c>
      <c r="E38" s="87">
        <f t="shared" si="10"/>
        <v>0</v>
      </c>
      <c r="F38" s="87">
        <f t="shared" si="10"/>
        <v>0</v>
      </c>
      <c r="G38" s="87">
        <f t="shared" si="10"/>
        <v>0</v>
      </c>
      <c r="H38" s="87">
        <f t="shared" si="10"/>
        <v>0</v>
      </c>
      <c r="I38" s="87">
        <f t="shared" si="10"/>
        <v>0</v>
      </c>
      <c r="J38" s="87">
        <f t="shared" si="10"/>
        <v>0</v>
      </c>
      <c r="K38" s="87">
        <f t="shared" si="10"/>
        <v>0</v>
      </c>
    </row>
    <row r="39" spans="1:11" ht="25.5">
      <c r="A39" s="109">
        <v>3431</v>
      </c>
      <c r="B39" s="77" t="s">
        <v>111</v>
      </c>
      <c r="C39" s="89">
        <f t="shared" si="6"/>
        <v>7200</v>
      </c>
      <c r="D39" s="89">
        <v>7200</v>
      </c>
      <c r="E39" s="89"/>
      <c r="F39" s="89"/>
      <c r="G39" s="89"/>
      <c r="H39" s="89"/>
      <c r="I39" s="89"/>
      <c r="J39" s="89"/>
      <c r="K39" s="89"/>
    </row>
    <row r="40" spans="1:11" s="85" customFormat="1" ht="38.25">
      <c r="A40" s="54">
        <v>37</v>
      </c>
      <c r="B40" s="83" t="s">
        <v>114</v>
      </c>
      <c r="C40" s="87">
        <f t="shared" si="6"/>
        <v>0</v>
      </c>
      <c r="D40" s="87">
        <f>SUM(D41)</f>
        <v>0</v>
      </c>
      <c r="E40" s="87">
        <f aca="true" t="shared" si="11" ref="E40:K41">SUM(E41)</f>
        <v>0</v>
      </c>
      <c r="F40" s="87">
        <f t="shared" si="11"/>
        <v>0</v>
      </c>
      <c r="G40" s="87">
        <f t="shared" si="11"/>
        <v>0</v>
      </c>
      <c r="H40" s="87">
        <f t="shared" si="11"/>
        <v>0</v>
      </c>
      <c r="I40" s="87">
        <f t="shared" si="11"/>
        <v>0</v>
      </c>
      <c r="J40" s="87">
        <f t="shared" si="11"/>
        <v>0</v>
      </c>
      <c r="K40" s="87">
        <f t="shared" si="11"/>
        <v>0</v>
      </c>
    </row>
    <row r="41" spans="1:11" s="85" customFormat="1" ht="25.5">
      <c r="A41" s="54">
        <v>372</v>
      </c>
      <c r="B41" s="83" t="s">
        <v>115</v>
      </c>
      <c r="C41" s="87">
        <f t="shared" si="6"/>
        <v>0</v>
      </c>
      <c r="D41" s="87">
        <f>SUM(D42)</f>
        <v>0</v>
      </c>
      <c r="E41" s="87">
        <f t="shared" si="11"/>
        <v>0</v>
      </c>
      <c r="F41" s="87">
        <f t="shared" si="11"/>
        <v>0</v>
      </c>
      <c r="G41" s="87">
        <f t="shared" si="11"/>
        <v>0</v>
      </c>
      <c r="H41" s="87">
        <f t="shared" si="11"/>
        <v>0</v>
      </c>
      <c r="I41" s="87">
        <f t="shared" si="11"/>
        <v>0</v>
      </c>
      <c r="J41" s="87">
        <f t="shared" si="11"/>
        <v>0</v>
      </c>
      <c r="K41" s="87">
        <f t="shared" si="11"/>
        <v>0</v>
      </c>
    </row>
    <row r="42" spans="1:11" ht="25.5">
      <c r="A42" s="109">
        <v>3722</v>
      </c>
      <c r="B42" s="77" t="s">
        <v>116</v>
      </c>
      <c r="C42" s="89">
        <f t="shared" si="6"/>
        <v>0</v>
      </c>
      <c r="D42" s="89"/>
      <c r="E42" s="89"/>
      <c r="F42" s="89"/>
      <c r="G42" s="89"/>
      <c r="H42" s="89"/>
      <c r="I42" s="89"/>
      <c r="J42" s="89"/>
      <c r="K42" s="89"/>
    </row>
    <row r="43" spans="1:11" ht="51">
      <c r="A43" s="108" t="s">
        <v>72</v>
      </c>
      <c r="B43" s="92" t="s">
        <v>38</v>
      </c>
      <c r="C43" s="93">
        <f>SUM(C44)</f>
        <v>58639.85</v>
      </c>
      <c r="D43" s="93">
        <f aca="true" t="shared" si="12" ref="D43:K43">SUM(D44)</f>
        <v>58639.85</v>
      </c>
      <c r="E43" s="93">
        <f t="shared" si="12"/>
        <v>0</v>
      </c>
      <c r="F43" s="93">
        <f t="shared" si="12"/>
        <v>0</v>
      </c>
      <c r="G43" s="93">
        <f t="shared" si="12"/>
        <v>0</v>
      </c>
      <c r="H43" s="93">
        <f t="shared" si="12"/>
        <v>0</v>
      </c>
      <c r="I43" s="93">
        <f t="shared" si="12"/>
        <v>0</v>
      </c>
      <c r="J43" s="93">
        <f t="shared" si="12"/>
        <v>0</v>
      </c>
      <c r="K43" s="93">
        <f t="shared" si="12"/>
        <v>0</v>
      </c>
    </row>
    <row r="44" spans="1:11" s="85" customFormat="1" ht="12.75">
      <c r="A44" s="54">
        <v>3</v>
      </c>
      <c r="B44" s="83" t="s">
        <v>34</v>
      </c>
      <c r="C44" s="87">
        <f>C45</f>
        <v>58639.85</v>
      </c>
      <c r="D44" s="87">
        <f>D45</f>
        <v>58639.85</v>
      </c>
      <c r="E44" s="87">
        <f aca="true" t="shared" si="13" ref="E44:J44">SUM(E45+E48)</f>
        <v>0</v>
      </c>
      <c r="F44" s="87">
        <f t="shared" si="13"/>
        <v>0</v>
      </c>
      <c r="G44" s="87">
        <f t="shared" si="13"/>
        <v>0</v>
      </c>
      <c r="H44" s="87">
        <f t="shared" si="13"/>
        <v>0</v>
      </c>
      <c r="I44" s="87">
        <f t="shared" si="13"/>
        <v>0</v>
      </c>
      <c r="J44" s="87">
        <f t="shared" si="13"/>
        <v>0</v>
      </c>
      <c r="K44" s="87">
        <f>SUM(K45+K48)</f>
        <v>0</v>
      </c>
    </row>
    <row r="45" spans="1:11" s="85" customFormat="1" ht="12.75">
      <c r="A45" s="54">
        <v>32</v>
      </c>
      <c r="B45" s="83" t="s">
        <v>18</v>
      </c>
      <c r="C45" s="87">
        <f>C46+C48</f>
        <v>58639.85</v>
      </c>
      <c r="D45" s="87">
        <f>D46+D48</f>
        <v>58639.85</v>
      </c>
      <c r="E45" s="87">
        <f aca="true" t="shared" si="14" ref="E45:K45">SUM(E46)</f>
        <v>0</v>
      </c>
      <c r="F45" s="87">
        <f t="shared" si="14"/>
        <v>0</v>
      </c>
      <c r="G45" s="87">
        <f t="shared" si="14"/>
        <v>0</v>
      </c>
      <c r="H45" s="87">
        <f t="shared" si="14"/>
        <v>0</v>
      </c>
      <c r="I45" s="87">
        <f t="shared" si="14"/>
        <v>0</v>
      </c>
      <c r="J45" s="87">
        <f t="shared" si="14"/>
        <v>0</v>
      </c>
      <c r="K45" s="87">
        <f t="shared" si="14"/>
        <v>0</v>
      </c>
    </row>
    <row r="46" spans="1:11" s="85" customFormat="1" ht="12.75">
      <c r="A46" s="54">
        <v>322</v>
      </c>
      <c r="B46" s="83" t="s">
        <v>20</v>
      </c>
      <c r="C46" s="87">
        <f>SUM(C47)</f>
        <v>8000</v>
      </c>
      <c r="D46" s="87">
        <f>SUM(D47)</f>
        <v>8000</v>
      </c>
      <c r="E46" s="87">
        <f aca="true" t="shared" si="15" ref="E46:K46">SUM(E47)</f>
        <v>0</v>
      </c>
      <c r="F46" s="87">
        <f t="shared" si="15"/>
        <v>0</v>
      </c>
      <c r="G46" s="87">
        <f t="shared" si="15"/>
        <v>0</v>
      </c>
      <c r="H46" s="87">
        <f t="shared" si="15"/>
        <v>0</v>
      </c>
      <c r="I46" s="87">
        <f t="shared" si="15"/>
        <v>0</v>
      </c>
      <c r="J46" s="87">
        <f t="shared" si="15"/>
        <v>0</v>
      </c>
      <c r="K46" s="87">
        <f t="shared" si="15"/>
        <v>0</v>
      </c>
    </row>
    <row r="47" spans="1:11" ht="25.5">
      <c r="A47" s="109">
        <v>3224</v>
      </c>
      <c r="B47" s="77" t="s">
        <v>112</v>
      </c>
      <c r="C47" s="89">
        <f>D47</f>
        <v>8000</v>
      </c>
      <c r="D47" s="89">
        <v>8000</v>
      </c>
      <c r="E47" s="89"/>
      <c r="F47" s="89"/>
      <c r="G47" s="89"/>
      <c r="H47" s="89"/>
      <c r="I47" s="89"/>
      <c r="J47" s="89"/>
      <c r="K47" s="89"/>
    </row>
    <row r="48" spans="1:11" s="85" customFormat="1" ht="12.75">
      <c r="A48" s="54">
        <v>323</v>
      </c>
      <c r="B48" s="83" t="s">
        <v>21</v>
      </c>
      <c r="C48" s="87">
        <f>SUM(C49:C50)</f>
        <v>50639.85</v>
      </c>
      <c r="D48" s="87">
        <f>SUM(D49:D50)</f>
        <v>50639.85</v>
      </c>
      <c r="E48" s="87">
        <f aca="true" t="shared" si="16" ref="E48:J48">SUM(E49:E50)</f>
        <v>0</v>
      </c>
      <c r="F48" s="87">
        <f t="shared" si="16"/>
        <v>0</v>
      </c>
      <c r="G48" s="87">
        <f t="shared" si="16"/>
        <v>0</v>
      </c>
      <c r="H48" s="87">
        <f t="shared" si="16"/>
        <v>0</v>
      </c>
      <c r="I48" s="87">
        <f t="shared" si="16"/>
        <v>0</v>
      </c>
      <c r="J48" s="87">
        <f t="shared" si="16"/>
        <v>0</v>
      </c>
      <c r="K48" s="87">
        <f>SUM(K49:K50)</f>
        <v>0</v>
      </c>
    </row>
    <row r="49" spans="1:11" ht="25.5">
      <c r="A49" s="109">
        <v>3232</v>
      </c>
      <c r="B49" s="77" t="s">
        <v>113</v>
      </c>
      <c r="C49" s="89">
        <f>D49</f>
        <v>50639.85</v>
      </c>
      <c r="D49" s="89">
        <v>50639.85</v>
      </c>
      <c r="E49" s="89"/>
      <c r="F49" s="89"/>
      <c r="G49" s="89"/>
      <c r="H49" s="89"/>
      <c r="I49" s="89"/>
      <c r="J49" s="89"/>
      <c r="K49" s="89"/>
    </row>
    <row r="50" spans="1:11" ht="12.75">
      <c r="A50" s="109">
        <v>3237</v>
      </c>
      <c r="B50" s="77" t="s">
        <v>103</v>
      </c>
      <c r="C50" s="89">
        <f>D50</f>
        <v>0</v>
      </c>
      <c r="D50" s="89"/>
      <c r="E50" s="89"/>
      <c r="F50" s="89"/>
      <c r="G50" s="89"/>
      <c r="H50" s="89"/>
      <c r="I50" s="89"/>
      <c r="J50" s="89"/>
      <c r="K50" s="89"/>
    </row>
    <row r="51" spans="1:11" ht="51">
      <c r="A51" s="108" t="s">
        <v>198</v>
      </c>
      <c r="B51" s="92" t="s">
        <v>199</v>
      </c>
      <c r="C51" s="93">
        <f>C52</f>
        <v>0</v>
      </c>
      <c r="D51" s="93">
        <f aca="true" t="shared" si="17" ref="D51:K51">D52</f>
        <v>0</v>
      </c>
      <c r="E51" s="93">
        <f t="shared" si="17"/>
        <v>0</v>
      </c>
      <c r="F51" s="93">
        <f t="shared" si="17"/>
        <v>0</v>
      </c>
      <c r="G51" s="93">
        <f t="shared" si="17"/>
        <v>0</v>
      </c>
      <c r="H51" s="93">
        <f t="shared" si="17"/>
        <v>0</v>
      </c>
      <c r="I51" s="93">
        <f t="shared" si="17"/>
        <v>0</v>
      </c>
      <c r="J51" s="93">
        <f t="shared" si="17"/>
        <v>0</v>
      </c>
      <c r="K51" s="93">
        <f t="shared" si="17"/>
        <v>0</v>
      </c>
    </row>
    <row r="52" spans="1:11" ht="12.75">
      <c r="A52" s="109">
        <v>3223</v>
      </c>
      <c r="B52" s="77" t="s">
        <v>97</v>
      </c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25.5">
      <c r="A53" s="107" t="s">
        <v>39</v>
      </c>
      <c r="B53" s="90" t="s">
        <v>40</v>
      </c>
      <c r="C53" s="91">
        <f>SUM(C54)</f>
        <v>0</v>
      </c>
      <c r="D53" s="91">
        <f aca="true" t="shared" si="18" ref="C53:K56">SUM(D54)</f>
        <v>0</v>
      </c>
      <c r="E53" s="91">
        <f t="shared" si="18"/>
        <v>0</v>
      </c>
      <c r="F53" s="91">
        <f t="shared" si="18"/>
        <v>0</v>
      </c>
      <c r="G53" s="91">
        <f t="shared" si="18"/>
        <v>0</v>
      </c>
      <c r="H53" s="91">
        <f t="shared" si="18"/>
        <v>0</v>
      </c>
      <c r="I53" s="91">
        <f t="shared" si="18"/>
        <v>0</v>
      </c>
      <c r="J53" s="91">
        <f t="shared" si="18"/>
        <v>0</v>
      </c>
      <c r="K53" s="91">
        <f t="shared" si="18"/>
        <v>0</v>
      </c>
    </row>
    <row r="54" spans="1:15" ht="63.75">
      <c r="A54" s="167" t="s">
        <v>46</v>
      </c>
      <c r="B54" s="92" t="s">
        <v>134</v>
      </c>
      <c r="C54" s="93">
        <f t="shared" si="18"/>
        <v>0</v>
      </c>
      <c r="D54" s="93">
        <f t="shared" si="18"/>
        <v>0</v>
      </c>
      <c r="E54" s="93">
        <f t="shared" si="18"/>
        <v>0</v>
      </c>
      <c r="F54" s="93">
        <f t="shared" si="18"/>
        <v>0</v>
      </c>
      <c r="G54" s="93">
        <f t="shared" si="18"/>
        <v>0</v>
      </c>
      <c r="H54" s="93">
        <f t="shared" si="18"/>
        <v>0</v>
      </c>
      <c r="I54" s="93">
        <f t="shared" si="18"/>
        <v>0</v>
      </c>
      <c r="J54" s="93">
        <f t="shared" si="18"/>
        <v>0</v>
      </c>
      <c r="K54" s="93">
        <f t="shared" si="18"/>
        <v>0</v>
      </c>
      <c r="L54" s="221"/>
      <c r="M54" s="222"/>
      <c r="N54" s="222"/>
      <c r="O54" s="179"/>
    </row>
    <row r="55" spans="1:11" s="85" customFormat="1" ht="25.5">
      <c r="A55" s="110" t="s">
        <v>41</v>
      </c>
      <c r="B55" s="84" t="s">
        <v>24</v>
      </c>
      <c r="C55" s="88">
        <f t="shared" si="18"/>
        <v>0</v>
      </c>
      <c r="D55" s="88">
        <f t="shared" si="18"/>
        <v>0</v>
      </c>
      <c r="E55" s="88">
        <f t="shared" si="18"/>
        <v>0</v>
      </c>
      <c r="F55" s="88">
        <f t="shared" si="18"/>
        <v>0</v>
      </c>
      <c r="G55" s="88">
        <f t="shared" si="18"/>
        <v>0</v>
      </c>
      <c r="H55" s="88">
        <f t="shared" si="18"/>
        <v>0</v>
      </c>
      <c r="I55" s="88">
        <f t="shared" si="18"/>
        <v>0</v>
      </c>
      <c r="J55" s="88">
        <f t="shared" si="18"/>
        <v>0</v>
      </c>
      <c r="K55" s="88">
        <f t="shared" si="18"/>
        <v>0</v>
      </c>
    </row>
    <row r="56" spans="1:11" s="85" customFormat="1" ht="25.5">
      <c r="A56" s="110" t="s">
        <v>42</v>
      </c>
      <c r="B56" s="84" t="s">
        <v>43</v>
      </c>
      <c r="C56" s="88">
        <f t="shared" si="18"/>
        <v>0</v>
      </c>
      <c r="D56" s="88">
        <f t="shared" si="18"/>
        <v>0</v>
      </c>
      <c r="E56" s="88">
        <f t="shared" si="18"/>
        <v>0</v>
      </c>
      <c r="F56" s="88">
        <f t="shared" si="18"/>
        <v>0</v>
      </c>
      <c r="G56" s="88">
        <f t="shared" si="18"/>
        <v>0</v>
      </c>
      <c r="H56" s="88">
        <f t="shared" si="18"/>
        <v>0</v>
      </c>
      <c r="I56" s="88">
        <f t="shared" si="18"/>
        <v>0</v>
      </c>
      <c r="J56" s="88">
        <f t="shared" si="18"/>
        <v>0</v>
      </c>
      <c r="K56" s="88">
        <f t="shared" si="18"/>
        <v>0</v>
      </c>
    </row>
    <row r="57" spans="1:11" s="85" customFormat="1" ht="25.5">
      <c r="A57" s="110" t="s">
        <v>44</v>
      </c>
      <c r="B57" s="84" t="s">
        <v>45</v>
      </c>
      <c r="C57" s="88">
        <f>C58</f>
        <v>0</v>
      </c>
      <c r="D57" s="88">
        <f>D58</f>
        <v>0</v>
      </c>
      <c r="E57" s="88"/>
      <c r="F57" s="88"/>
      <c r="G57" s="88"/>
      <c r="H57" s="88"/>
      <c r="I57" s="88"/>
      <c r="J57" s="88"/>
      <c r="K57" s="88"/>
    </row>
    <row r="58" spans="1:11" ht="25.5">
      <c r="A58" s="109">
        <v>4511</v>
      </c>
      <c r="B58" s="77" t="s">
        <v>45</v>
      </c>
      <c r="C58" s="89">
        <f>D58</f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</row>
    <row r="59" spans="1:11" ht="25.5">
      <c r="A59" s="107" t="s">
        <v>39</v>
      </c>
      <c r="B59" s="90" t="s">
        <v>47</v>
      </c>
      <c r="C59" s="91">
        <f>SUM(C60+C75+C81+C99+C86)</f>
        <v>6500</v>
      </c>
      <c r="D59" s="91">
        <f>SUM(D60+D75+D81+D99+D86)</f>
        <v>6500</v>
      </c>
      <c r="E59" s="91">
        <f aca="true" t="shared" si="19" ref="E59:K59">SUM(E60+E75+E81+E99+E86)</f>
        <v>0</v>
      </c>
      <c r="F59" s="91">
        <f t="shared" si="19"/>
        <v>0</v>
      </c>
      <c r="G59" s="91">
        <f t="shared" si="19"/>
        <v>0</v>
      </c>
      <c r="H59" s="91">
        <f t="shared" si="19"/>
        <v>0</v>
      </c>
      <c r="I59" s="91">
        <f t="shared" si="19"/>
        <v>0</v>
      </c>
      <c r="J59" s="91">
        <f t="shared" si="19"/>
        <v>0</v>
      </c>
      <c r="K59" s="91">
        <f t="shared" si="19"/>
        <v>0</v>
      </c>
    </row>
    <row r="60" spans="1:11" ht="51">
      <c r="A60" s="108" t="s">
        <v>49</v>
      </c>
      <c r="B60" s="92" t="s">
        <v>50</v>
      </c>
      <c r="C60" s="93">
        <f aca="true" t="shared" si="20" ref="C60:K61">SUM(C61)</f>
        <v>2500</v>
      </c>
      <c r="D60" s="93">
        <f t="shared" si="20"/>
        <v>2500</v>
      </c>
      <c r="E60" s="93">
        <f t="shared" si="20"/>
        <v>0</v>
      </c>
      <c r="F60" s="93">
        <f t="shared" si="20"/>
        <v>0</v>
      </c>
      <c r="G60" s="93">
        <f t="shared" si="20"/>
        <v>0</v>
      </c>
      <c r="H60" s="93">
        <f t="shared" si="20"/>
        <v>0</v>
      </c>
      <c r="I60" s="93">
        <f t="shared" si="20"/>
        <v>0</v>
      </c>
      <c r="J60" s="93">
        <f t="shared" si="20"/>
        <v>0</v>
      </c>
      <c r="K60" s="93">
        <f t="shared" si="20"/>
        <v>0</v>
      </c>
    </row>
    <row r="61" spans="1:11" s="85" customFormat="1" ht="12.75">
      <c r="A61" s="54">
        <v>3</v>
      </c>
      <c r="B61" s="83" t="s">
        <v>34</v>
      </c>
      <c r="C61" s="87">
        <f>D61+E61+F61++H61+I61+J61+K61</f>
        <v>2500</v>
      </c>
      <c r="D61" s="87">
        <f t="shared" si="20"/>
        <v>2500</v>
      </c>
      <c r="E61" s="87">
        <f t="shared" si="20"/>
        <v>0</v>
      </c>
      <c r="F61" s="87">
        <f t="shared" si="20"/>
        <v>0</v>
      </c>
      <c r="G61" s="87">
        <f t="shared" si="20"/>
        <v>0</v>
      </c>
      <c r="H61" s="87">
        <f t="shared" si="20"/>
        <v>0</v>
      </c>
      <c r="I61" s="87">
        <f t="shared" si="20"/>
        <v>0</v>
      </c>
      <c r="J61" s="87">
        <f t="shared" si="20"/>
        <v>0</v>
      </c>
      <c r="K61" s="87">
        <f t="shared" si="20"/>
        <v>0</v>
      </c>
    </row>
    <row r="62" spans="1:11" s="85" customFormat="1" ht="12.75">
      <c r="A62" s="54">
        <v>32</v>
      </c>
      <c r="B62" s="83" t="s">
        <v>18</v>
      </c>
      <c r="C62" s="87">
        <f aca="true" t="shared" si="21" ref="C62:C74">D62+E62+F62++H62+I62+J62+K62</f>
        <v>2500</v>
      </c>
      <c r="D62" s="87">
        <f>D63+D67+D71+D73</f>
        <v>2500</v>
      </c>
      <c r="E62" s="87">
        <f aca="true" t="shared" si="22" ref="E62:K62">SUM(E73)</f>
        <v>0</v>
      </c>
      <c r="F62" s="87">
        <f t="shared" si="22"/>
        <v>0</v>
      </c>
      <c r="G62" s="87">
        <f t="shared" si="22"/>
        <v>0</v>
      </c>
      <c r="H62" s="87">
        <f t="shared" si="22"/>
        <v>0</v>
      </c>
      <c r="I62" s="87">
        <f t="shared" si="22"/>
        <v>0</v>
      </c>
      <c r="J62" s="87">
        <f t="shared" si="22"/>
        <v>0</v>
      </c>
      <c r="K62" s="87">
        <f t="shared" si="22"/>
        <v>0</v>
      </c>
    </row>
    <row r="63" spans="1:11" s="85" customFormat="1" ht="12.75">
      <c r="A63" s="54">
        <v>321</v>
      </c>
      <c r="B63" s="83" t="s">
        <v>19</v>
      </c>
      <c r="C63" s="87">
        <f t="shared" si="21"/>
        <v>0</v>
      </c>
      <c r="D63" s="87">
        <f>D64+D65+D66</f>
        <v>0</v>
      </c>
      <c r="E63" s="87"/>
      <c r="F63" s="87"/>
      <c r="G63" s="87"/>
      <c r="H63" s="87"/>
      <c r="I63" s="87"/>
      <c r="J63" s="87"/>
      <c r="K63" s="87"/>
    </row>
    <row r="64" spans="1:11" s="85" customFormat="1" ht="12.75">
      <c r="A64" s="109">
        <v>3211</v>
      </c>
      <c r="B64" s="77" t="s">
        <v>93</v>
      </c>
      <c r="C64" s="89">
        <f t="shared" si="21"/>
        <v>0</v>
      </c>
      <c r="D64" s="89"/>
      <c r="E64" s="89"/>
      <c r="F64" s="89"/>
      <c r="G64" s="89"/>
      <c r="H64" s="89"/>
      <c r="I64" s="89"/>
      <c r="J64" s="89"/>
      <c r="K64" s="89"/>
    </row>
    <row r="65" spans="1:11" s="85" customFormat="1" ht="12.75">
      <c r="A65" s="109">
        <v>3213</v>
      </c>
      <c r="B65" s="77" t="s">
        <v>94</v>
      </c>
      <c r="C65" s="89">
        <f t="shared" si="21"/>
        <v>0</v>
      </c>
      <c r="D65" s="89"/>
      <c r="E65" s="89"/>
      <c r="F65" s="89"/>
      <c r="G65" s="89"/>
      <c r="H65" s="89"/>
      <c r="I65" s="89"/>
      <c r="J65" s="89"/>
      <c r="K65" s="89"/>
    </row>
    <row r="66" spans="1:11" s="85" customFormat="1" ht="12.75">
      <c r="A66" s="109">
        <v>3214</v>
      </c>
      <c r="B66" s="77" t="s">
        <v>95</v>
      </c>
      <c r="C66" s="89">
        <f t="shared" si="21"/>
        <v>0</v>
      </c>
      <c r="D66" s="89"/>
      <c r="E66" s="89"/>
      <c r="F66" s="89"/>
      <c r="G66" s="89"/>
      <c r="H66" s="89"/>
      <c r="I66" s="89"/>
      <c r="J66" s="89"/>
      <c r="K66" s="89"/>
    </row>
    <row r="67" spans="1:11" s="85" customFormat="1" ht="12.75">
      <c r="A67" s="122">
        <v>322</v>
      </c>
      <c r="B67" s="123" t="s">
        <v>20</v>
      </c>
      <c r="C67" s="87">
        <f t="shared" si="21"/>
        <v>0</v>
      </c>
      <c r="D67" s="124">
        <f>SUM(D68:D70)</f>
        <v>0</v>
      </c>
      <c r="E67" s="124"/>
      <c r="F67" s="124"/>
      <c r="G67" s="124"/>
      <c r="H67" s="124"/>
      <c r="I67" s="124"/>
      <c r="J67" s="124"/>
      <c r="K67" s="124"/>
    </row>
    <row r="68" spans="1:11" s="85" customFormat="1" ht="25.5">
      <c r="A68" s="109">
        <v>3221</v>
      </c>
      <c r="B68" s="77" t="s">
        <v>96</v>
      </c>
      <c r="C68" s="89">
        <f t="shared" si="21"/>
        <v>0</v>
      </c>
      <c r="D68" s="89"/>
      <c r="E68" s="89"/>
      <c r="F68" s="89"/>
      <c r="G68" s="89"/>
      <c r="H68" s="89"/>
      <c r="I68" s="89"/>
      <c r="J68" s="89"/>
      <c r="K68" s="89"/>
    </row>
    <row r="69" spans="1:11" s="85" customFormat="1" ht="12.75">
      <c r="A69" s="109">
        <v>3222</v>
      </c>
      <c r="B69" s="77" t="s">
        <v>124</v>
      </c>
      <c r="C69" s="89">
        <f t="shared" si="21"/>
        <v>0</v>
      </c>
      <c r="D69" s="89"/>
      <c r="E69" s="89"/>
      <c r="F69" s="89"/>
      <c r="G69" s="89"/>
      <c r="H69" s="89"/>
      <c r="I69" s="89"/>
      <c r="J69" s="89"/>
      <c r="K69" s="89"/>
    </row>
    <row r="70" spans="1:11" s="85" customFormat="1" ht="12.75">
      <c r="A70" s="109">
        <v>3225</v>
      </c>
      <c r="B70" s="77" t="s">
        <v>135</v>
      </c>
      <c r="C70" s="89">
        <f t="shared" si="21"/>
        <v>0</v>
      </c>
      <c r="D70" s="89"/>
      <c r="E70" s="89"/>
      <c r="F70" s="89"/>
      <c r="G70" s="89"/>
      <c r="H70" s="89"/>
      <c r="I70" s="89"/>
      <c r="J70" s="89"/>
      <c r="K70" s="89"/>
    </row>
    <row r="71" spans="1:11" s="85" customFormat="1" ht="12.75">
      <c r="A71" s="54">
        <v>323</v>
      </c>
      <c r="B71" s="83" t="s">
        <v>21</v>
      </c>
      <c r="C71" s="87">
        <f t="shared" si="21"/>
        <v>0</v>
      </c>
      <c r="D71" s="87">
        <f>SUM(D72)</f>
        <v>0</v>
      </c>
      <c r="E71" s="87"/>
      <c r="F71" s="87"/>
      <c r="G71" s="87"/>
      <c r="H71" s="87"/>
      <c r="I71" s="87"/>
      <c r="J71" s="87"/>
      <c r="K71" s="87"/>
    </row>
    <row r="72" spans="1:11" s="85" customFormat="1" ht="12.75">
      <c r="A72" s="109">
        <v>3237</v>
      </c>
      <c r="B72" s="77" t="s">
        <v>103</v>
      </c>
      <c r="C72" s="89">
        <f t="shared" si="21"/>
        <v>0</v>
      </c>
      <c r="D72" s="89"/>
      <c r="E72" s="89"/>
      <c r="F72" s="89"/>
      <c r="G72" s="89"/>
      <c r="H72" s="89"/>
      <c r="I72" s="89"/>
      <c r="J72" s="89"/>
      <c r="K72" s="89"/>
    </row>
    <row r="73" spans="1:11" s="85" customFormat="1" ht="25.5">
      <c r="A73" s="54">
        <v>329</v>
      </c>
      <c r="B73" s="83" t="s">
        <v>106</v>
      </c>
      <c r="C73" s="87">
        <f t="shared" si="21"/>
        <v>2500</v>
      </c>
      <c r="D73" s="87">
        <f aca="true" t="shared" si="23" ref="D73:K73">SUM(D74)</f>
        <v>2500</v>
      </c>
      <c r="E73" s="87">
        <f t="shared" si="23"/>
        <v>0</v>
      </c>
      <c r="F73" s="87">
        <f t="shared" si="23"/>
        <v>0</v>
      </c>
      <c r="G73" s="87">
        <f t="shared" si="23"/>
        <v>0</v>
      </c>
      <c r="H73" s="87">
        <f t="shared" si="23"/>
        <v>0</v>
      </c>
      <c r="I73" s="87">
        <f t="shared" si="23"/>
        <v>0</v>
      </c>
      <c r="J73" s="87">
        <f t="shared" si="23"/>
        <v>0</v>
      </c>
      <c r="K73" s="87">
        <f t="shared" si="23"/>
        <v>0</v>
      </c>
    </row>
    <row r="74" spans="1:11" ht="12.75">
      <c r="A74" s="109">
        <v>3299</v>
      </c>
      <c r="B74" s="77" t="s">
        <v>106</v>
      </c>
      <c r="C74" s="89">
        <f t="shared" si="21"/>
        <v>2500</v>
      </c>
      <c r="D74" s="89">
        <v>2500</v>
      </c>
      <c r="E74" s="89"/>
      <c r="F74" s="89"/>
      <c r="G74" s="89"/>
      <c r="H74" s="89"/>
      <c r="I74" s="89"/>
      <c r="J74" s="89"/>
      <c r="K74" s="89"/>
    </row>
    <row r="75" spans="1:11" ht="51">
      <c r="A75" s="108" t="s">
        <v>51</v>
      </c>
      <c r="B75" s="92" t="s">
        <v>52</v>
      </c>
      <c r="C75" s="93">
        <f>SUM(C76)</f>
        <v>0</v>
      </c>
      <c r="D75" s="93">
        <f aca="true" t="shared" si="24" ref="D75:K77">SUM(D76)</f>
        <v>0</v>
      </c>
      <c r="E75" s="93">
        <f t="shared" si="24"/>
        <v>0</v>
      </c>
      <c r="F75" s="93">
        <f t="shared" si="24"/>
        <v>0</v>
      </c>
      <c r="G75" s="93">
        <f t="shared" si="24"/>
        <v>0</v>
      </c>
      <c r="H75" s="93">
        <f t="shared" si="24"/>
        <v>0</v>
      </c>
      <c r="I75" s="93">
        <f t="shared" si="24"/>
        <v>0</v>
      </c>
      <c r="J75" s="93">
        <f t="shared" si="24"/>
        <v>0</v>
      </c>
      <c r="K75" s="93">
        <f t="shared" si="24"/>
        <v>0</v>
      </c>
    </row>
    <row r="76" spans="1:11" s="85" customFormat="1" ht="12.75">
      <c r="A76" s="54">
        <v>3</v>
      </c>
      <c r="B76" s="83" t="s">
        <v>34</v>
      </c>
      <c r="C76" s="87">
        <f>SUM(C77)</f>
        <v>0</v>
      </c>
      <c r="D76" s="87">
        <f t="shared" si="24"/>
        <v>0</v>
      </c>
      <c r="E76" s="87">
        <f t="shared" si="24"/>
        <v>0</v>
      </c>
      <c r="F76" s="87">
        <f t="shared" si="24"/>
        <v>0</v>
      </c>
      <c r="G76" s="87">
        <f t="shared" si="24"/>
        <v>0</v>
      </c>
      <c r="H76" s="87">
        <f t="shared" si="24"/>
        <v>0</v>
      </c>
      <c r="I76" s="87">
        <f t="shared" si="24"/>
        <v>0</v>
      </c>
      <c r="J76" s="87">
        <f t="shared" si="24"/>
        <v>0</v>
      </c>
      <c r="K76" s="87">
        <f t="shared" si="24"/>
        <v>0</v>
      </c>
    </row>
    <row r="77" spans="1:11" s="85" customFormat="1" ht="12.75">
      <c r="A77" s="54">
        <v>32</v>
      </c>
      <c r="B77" s="83" t="s">
        <v>18</v>
      </c>
      <c r="C77" s="87">
        <f>SUM(C78)</f>
        <v>0</v>
      </c>
      <c r="D77" s="87">
        <f t="shared" si="24"/>
        <v>0</v>
      </c>
      <c r="E77" s="87">
        <f t="shared" si="24"/>
        <v>0</v>
      </c>
      <c r="F77" s="87">
        <f t="shared" si="24"/>
        <v>0</v>
      </c>
      <c r="G77" s="87">
        <f t="shared" si="24"/>
        <v>0</v>
      </c>
      <c r="H77" s="87">
        <f t="shared" si="24"/>
        <v>0</v>
      </c>
      <c r="I77" s="87">
        <f t="shared" si="24"/>
        <v>0</v>
      </c>
      <c r="J77" s="87">
        <f t="shared" si="24"/>
        <v>0</v>
      </c>
      <c r="K77" s="87">
        <f t="shared" si="24"/>
        <v>0</v>
      </c>
    </row>
    <row r="78" spans="1:11" s="85" customFormat="1" ht="25.5">
      <c r="A78" s="54">
        <v>329</v>
      </c>
      <c r="B78" s="83" t="s">
        <v>106</v>
      </c>
      <c r="C78" s="87">
        <f>SUM(C79+C80)</f>
        <v>0</v>
      </c>
      <c r="D78" s="87">
        <f aca="true" t="shared" si="25" ref="D78:J78">SUM(D79+D80)</f>
        <v>0</v>
      </c>
      <c r="E78" s="87">
        <f t="shared" si="25"/>
        <v>0</v>
      </c>
      <c r="F78" s="87">
        <f t="shared" si="25"/>
        <v>0</v>
      </c>
      <c r="G78" s="87">
        <f t="shared" si="25"/>
        <v>0</v>
      </c>
      <c r="H78" s="87">
        <f t="shared" si="25"/>
        <v>0</v>
      </c>
      <c r="I78" s="87">
        <f t="shared" si="25"/>
        <v>0</v>
      </c>
      <c r="J78" s="87">
        <f t="shared" si="25"/>
        <v>0</v>
      </c>
      <c r="K78" s="87">
        <f>SUM(K79+K80)</f>
        <v>0</v>
      </c>
    </row>
    <row r="79" spans="1:11" ht="25.5">
      <c r="A79" s="109">
        <v>3291</v>
      </c>
      <c r="B79" s="77" t="s">
        <v>119</v>
      </c>
      <c r="C79" s="89">
        <f>D79</f>
        <v>0</v>
      </c>
      <c r="D79" s="89"/>
      <c r="E79" s="89"/>
      <c r="F79" s="89"/>
      <c r="G79" s="89"/>
      <c r="H79" s="89"/>
      <c r="I79" s="89"/>
      <c r="J79" s="89"/>
      <c r="K79" s="89"/>
    </row>
    <row r="80" spans="1:11" ht="12.75">
      <c r="A80" s="109">
        <v>3299</v>
      </c>
      <c r="B80" s="77" t="s">
        <v>106</v>
      </c>
      <c r="C80" s="89">
        <f>D80</f>
        <v>0</v>
      </c>
      <c r="D80" s="89"/>
      <c r="E80" s="89"/>
      <c r="F80" s="89"/>
      <c r="G80" s="89"/>
      <c r="H80" s="89"/>
      <c r="I80" s="89"/>
      <c r="J80" s="89"/>
      <c r="K80" s="89"/>
    </row>
    <row r="81" spans="1:11" ht="51">
      <c r="A81" s="108" t="s">
        <v>178</v>
      </c>
      <c r="B81" s="92" t="s">
        <v>179</v>
      </c>
      <c r="C81" s="93">
        <f>SUM(C82)</f>
        <v>4000</v>
      </c>
      <c r="D81" s="93">
        <f aca="true" t="shared" si="26" ref="D81:K84">SUM(D82)</f>
        <v>4000</v>
      </c>
      <c r="E81" s="93">
        <f t="shared" si="26"/>
        <v>0</v>
      </c>
      <c r="F81" s="93">
        <f t="shared" si="26"/>
        <v>0</v>
      </c>
      <c r="G81" s="93">
        <f t="shared" si="26"/>
        <v>0</v>
      </c>
      <c r="H81" s="93">
        <f t="shared" si="26"/>
        <v>0</v>
      </c>
      <c r="I81" s="93">
        <f t="shared" si="26"/>
        <v>0</v>
      </c>
      <c r="J81" s="93">
        <f t="shared" si="26"/>
        <v>0</v>
      </c>
      <c r="K81" s="93">
        <f t="shared" si="26"/>
        <v>0</v>
      </c>
    </row>
    <row r="82" spans="1:11" s="85" customFormat="1" ht="12.75">
      <c r="A82" s="54">
        <v>3</v>
      </c>
      <c r="B82" s="83" t="s">
        <v>34</v>
      </c>
      <c r="C82" s="87">
        <f>SUM(C83)</f>
        <v>4000</v>
      </c>
      <c r="D82" s="87">
        <f t="shared" si="26"/>
        <v>4000</v>
      </c>
      <c r="E82" s="87">
        <f t="shared" si="26"/>
        <v>0</v>
      </c>
      <c r="F82" s="87">
        <f t="shared" si="26"/>
        <v>0</v>
      </c>
      <c r="G82" s="87">
        <f t="shared" si="26"/>
        <v>0</v>
      </c>
      <c r="H82" s="87">
        <f t="shared" si="26"/>
        <v>0</v>
      </c>
      <c r="I82" s="87">
        <f t="shared" si="26"/>
        <v>0</v>
      </c>
      <c r="J82" s="87">
        <f t="shared" si="26"/>
        <v>0</v>
      </c>
      <c r="K82" s="87">
        <f t="shared" si="26"/>
        <v>0</v>
      </c>
    </row>
    <row r="83" spans="1:11" s="85" customFormat="1" ht="12.75">
      <c r="A83" s="54">
        <v>32</v>
      </c>
      <c r="B83" s="83" t="s">
        <v>18</v>
      </c>
      <c r="C83" s="87">
        <f>SUM(C84)</f>
        <v>4000</v>
      </c>
      <c r="D83" s="87">
        <f t="shared" si="26"/>
        <v>4000</v>
      </c>
      <c r="E83" s="87">
        <f t="shared" si="26"/>
        <v>0</v>
      </c>
      <c r="F83" s="87">
        <f t="shared" si="26"/>
        <v>0</v>
      </c>
      <c r="G83" s="87">
        <f t="shared" si="26"/>
        <v>0</v>
      </c>
      <c r="H83" s="87">
        <f t="shared" si="26"/>
        <v>0</v>
      </c>
      <c r="I83" s="87">
        <f t="shared" si="26"/>
        <v>0</v>
      </c>
      <c r="J83" s="87">
        <f t="shared" si="26"/>
        <v>0</v>
      </c>
      <c r="K83" s="87">
        <f t="shared" si="26"/>
        <v>0</v>
      </c>
    </row>
    <row r="84" spans="1:11" s="85" customFormat="1" ht="12.75">
      <c r="A84" s="54">
        <v>323</v>
      </c>
      <c r="B84" s="83" t="s">
        <v>21</v>
      </c>
      <c r="C84" s="87">
        <f>SUM(C85)</f>
        <v>4000</v>
      </c>
      <c r="D84" s="87">
        <f t="shared" si="26"/>
        <v>4000</v>
      </c>
      <c r="E84" s="87">
        <f t="shared" si="26"/>
        <v>0</v>
      </c>
      <c r="F84" s="87">
        <f t="shared" si="26"/>
        <v>0</v>
      </c>
      <c r="G84" s="87">
        <f t="shared" si="26"/>
        <v>0</v>
      </c>
      <c r="H84" s="87">
        <f t="shared" si="26"/>
        <v>0</v>
      </c>
      <c r="I84" s="87">
        <f t="shared" si="26"/>
        <v>0</v>
      </c>
      <c r="J84" s="87">
        <f t="shared" si="26"/>
        <v>0</v>
      </c>
      <c r="K84" s="87">
        <f t="shared" si="26"/>
        <v>0</v>
      </c>
    </row>
    <row r="85" spans="1:11" ht="12.75">
      <c r="A85" s="109">
        <v>3237</v>
      </c>
      <c r="B85" s="77" t="s">
        <v>103</v>
      </c>
      <c r="C85" s="89">
        <f>D85</f>
        <v>4000</v>
      </c>
      <c r="D85" s="89">
        <v>4000</v>
      </c>
      <c r="E85" s="89"/>
      <c r="F85" s="89"/>
      <c r="G85" s="89"/>
      <c r="H85" s="89"/>
      <c r="I85" s="89"/>
      <c r="J85" s="89"/>
      <c r="K85" s="89"/>
    </row>
    <row r="86" spans="1:11" ht="51">
      <c r="A86" s="108" t="s">
        <v>59</v>
      </c>
      <c r="B86" s="92" t="s">
        <v>186</v>
      </c>
      <c r="C86" s="93">
        <f>SUM(C87)</f>
        <v>0</v>
      </c>
      <c r="D86" s="93">
        <f>SUM(D87)</f>
        <v>0</v>
      </c>
      <c r="E86" s="93">
        <f aca="true" t="shared" si="27" ref="E86:K87">SUM(E87)</f>
        <v>0</v>
      </c>
      <c r="F86" s="93">
        <f t="shared" si="27"/>
        <v>0</v>
      </c>
      <c r="G86" s="93">
        <f t="shared" si="27"/>
        <v>0</v>
      </c>
      <c r="H86" s="93">
        <f t="shared" si="27"/>
        <v>0</v>
      </c>
      <c r="I86" s="93">
        <f t="shared" si="27"/>
        <v>0</v>
      </c>
      <c r="J86" s="93">
        <f t="shared" si="27"/>
        <v>0</v>
      </c>
      <c r="K86" s="93">
        <f t="shared" si="27"/>
        <v>0</v>
      </c>
    </row>
    <row r="87" spans="1:11" s="5" customFormat="1" ht="12.75">
      <c r="A87" s="54">
        <v>3</v>
      </c>
      <c r="B87" s="83" t="s">
        <v>34</v>
      </c>
      <c r="C87" s="87">
        <f>SUM(C88+C95)</f>
        <v>0</v>
      </c>
      <c r="D87" s="87">
        <f>SUM(D88+D95)</f>
        <v>0</v>
      </c>
      <c r="E87" s="87">
        <f t="shared" si="27"/>
        <v>0</v>
      </c>
      <c r="F87" s="87">
        <f t="shared" si="27"/>
        <v>0</v>
      </c>
      <c r="G87" s="87">
        <f t="shared" si="27"/>
        <v>0</v>
      </c>
      <c r="H87" s="87">
        <f t="shared" si="27"/>
        <v>0</v>
      </c>
      <c r="I87" s="87">
        <f t="shared" si="27"/>
        <v>0</v>
      </c>
      <c r="J87" s="87">
        <f t="shared" si="27"/>
        <v>0</v>
      </c>
      <c r="K87" s="87">
        <f t="shared" si="27"/>
        <v>0</v>
      </c>
    </row>
    <row r="88" spans="1:11" s="5" customFormat="1" ht="12.75">
      <c r="A88" s="54">
        <v>31</v>
      </c>
      <c r="B88" s="83" t="s">
        <v>14</v>
      </c>
      <c r="C88" s="87">
        <f>SUM(C89+C91+C93)</f>
        <v>0</v>
      </c>
      <c r="D88" s="87">
        <f>SUM(D89+D91+D93)</f>
        <v>0</v>
      </c>
      <c r="E88" s="87">
        <f aca="true" t="shared" si="28" ref="E88:J88">SUM(E89+E91+E93)</f>
        <v>0</v>
      </c>
      <c r="F88" s="87">
        <f t="shared" si="28"/>
        <v>0</v>
      </c>
      <c r="G88" s="87">
        <f t="shared" si="28"/>
        <v>0</v>
      </c>
      <c r="H88" s="87">
        <f t="shared" si="28"/>
        <v>0</v>
      </c>
      <c r="I88" s="87">
        <f t="shared" si="28"/>
        <v>0</v>
      </c>
      <c r="J88" s="87">
        <f t="shared" si="28"/>
        <v>0</v>
      </c>
      <c r="K88" s="87">
        <f>SUM(K89+K91+K93)</f>
        <v>0</v>
      </c>
    </row>
    <row r="89" spans="1:11" s="85" customFormat="1" ht="12.75">
      <c r="A89" s="54">
        <v>311</v>
      </c>
      <c r="B89" s="83" t="s">
        <v>15</v>
      </c>
      <c r="C89" s="87">
        <f>SUM(C90)</f>
        <v>0</v>
      </c>
      <c r="D89" s="87">
        <f>SUM(D90)</f>
        <v>0</v>
      </c>
      <c r="E89" s="87">
        <f aca="true" t="shared" si="29" ref="E89:K89">SUM(E90)</f>
        <v>0</v>
      </c>
      <c r="F89" s="87">
        <f t="shared" si="29"/>
        <v>0</v>
      </c>
      <c r="G89" s="87">
        <f t="shared" si="29"/>
        <v>0</v>
      </c>
      <c r="H89" s="87">
        <f t="shared" si="29"/>
        <v>0</v>
      </c>
      <c r="I89" s="87">
        <f t="shared" si="29"/>
        <v>0</v>
      </c>
      <c r="J89" s="87">
        <f t="shared" si="29"/>
        <v>0</v>
      </c>
      <c r="K89" s="87">
        <f t="shared" si="29"/>
        <v>0</v>
      </c>
    </row>
    <row r="90" spans="1:11" ht="12.75">
      <c r="A90" s="109">
        <v>3111</v>
      </c>
      <c r="B90" s="77" t="s">
        <v>120</v>
      </c>
      <c r="C90" s="89">
        <f>D90</f>
        <v>0</v>
      </c>
      <c r="D90" s="89"/>
      <c r="E90" s="89"/>
      <c r="F90" s="89"/>
      <c r="G90" s="89"/>
      <c r="H90" s="89"/>
      <c r="I90" s="89"/>
      <c r="J90" s="89"/>
      <c r="K90" s="89"/>
    </row>
    <row r="91" spans="1:11" s="85" customFormat="1" ht="12.75">
      <c r="A91" s="54">
        <v>312</v>
      </c>
      <c r="B91" s="83" t="s">
        <v>16</v>
      </c>
      <c r="C91" s="87">
        <f>SUM(C92)</f>
        <v>0</v>
      </c>
      <c r="D91" s="87">
        <f>SUM(D92)</f>
        <v>0</v>
      </c>
      <c r="E91" s="87">
        <f aca="true" t="shared" si="30" ref="E91:K91">SUM(E92)</f>
        <v>0</v>
      </c>
      <c r="F91" s="87">
        <f t="shared" si="30"/>
        <v>0</v>
      </c>
      <c r="G91" s="87">
        <f t="shared" si="30"/>
        <v>0</v>
      </c>
      <c r="H91" s="87">
        <f t="shared" si="30"/>
        <v>0</v>
      </c>
      <c r="I91" s="87">
        <f t="shared" si="30"/>
        <v>0</v>
      </c>
      <c r="J91" s="87">
        <f t="shared" si="30"/>
        <v>0</v>
      </c>
      <c r="K91" s="87">
        <f t="shared" si="30"/>
        <v>0</v>
      </c>
    </row>
    <row r="92" spans="1:11" ht="12.75">
      <c r="A92" s="109">
        <v>3121</v>
      </c>
      <c r="B92" s="77" t="s">
        <v>16</v>
      </c>
      <c r="C92" s="89">
        <f>D92</f>
        <v>0</v>
      </c>
      <c r="D92" s="89"/>
      <c r="E92" s="89"/>
      <c r="F92" s="89"/>
      <c r="G92" s="89"/>
      <c r="H92" s="89"/>
      <c r="I92" s="89"/>
      <c r="J92" s="89"/>
      <c r="K92" s="89"/>
    </row>
    <row r="93" spans="1:11" s="85" customFormat="1" ht="12.75">
      <c r="A93" s="110">
        <v>313</v>
      </c>
      <c r="B93" s="84" t="s">
        <v>17</v>
      </c>
      <c r="C93" s="88">
        <f>SUM(C94)</f>
        <v>0</v>
      </c>
      <c r="D93" s="88">
        <f>SUM(D94)</f>
        <v>0</v>
      </c>
      <c r="E93" s="88">
        <f aca="true" t="shared" si="31" ref="E93:K93">SUM(E94)</f>
        <v>0</v>
      </c>
      <c r="F93" s="88">
        <f t="shared" si="31"/>
        <v>0</v>
      </c>
      <c r="G93" s="88">
        <f t="shared" si="31"/>
        <v>0</v>
      </c>
      <c r="H93" s="88">
        <f t="shared" si="31"/>
        <v>0</v>
      </c>
      <c r="I93" s="88">
        <f t="shared" si="31"/>
        <v>0</v>
      </c>
      <c r="J93" s="88">
        <f t="shared" si="31"/>
        <v>0</v>
      </c>
      <c r="K93" s="88">
        <f t="shared" si="31"/>
        <v>0</v>
      </c>
    </row>
    <row r="94" spans="1:11" ht="25.5">
      <c r="A94" s="109">
        <v>3132</v>
      </c>
      <c r="B94" s="77" t="s">
        <v>117</v>
      </c>
      <c r="C94" s="89">
        <f>D94</f>
        <v>0</v>
      </c>
      <c r="D94" s="89"/>
      <c r="E94" s="89"/>
      <c r="F94" s="89"/>
      <c r="G94" s="89"/>
      <c r="H94" s="89"/>
      <c r="I94" s="89"/>
      <c r="J94" s="89"/>
      <c r="K94" s="89"/>
    </row>
    <row r="95" spans="1:11" s="85" customFormat="1" ht="12.75">
      <c r="A95" s="54">
        <v>32</v>
      </c>
      <c r="B95" s="83" t="s">
        <v>18</v>
      </c>
      <c r="C95" s="87">
        <f>SUM(C96)</f>
        <v>0</v>
      </c>
      <c r="D95" s="87">
        <f>SUM(D96)</f>
        <v>0</v>
      </c>
      <c r="E95" s="87">
        <f aca="true" t="shared" si="32" ref="E95:K95">SUM(E96)</f>
        <v>0</v>
      </c>
      <c r="F95" s="87">
        <f t="shared" si="32"/>
        <v>0</v>
      </c>
      <c r="G95" s="87">
        <f t="shared" si="32"/>
        <v>0</v>
      </c>
      <c r="H95" s="87">
        <f t="shared" si="32"/>
        <v>0</v>
      </c>
      <c r="I95" s="87">
        <f t="shared" si="32"/>
        <v>0</v>
      </c>
      <c r="J95" s="87">
        <f t="shared" si="32"/>
        <v>0</v>
      </c>
      <c r="K95" s="87">
        <f t="shared" si="32"/>
        <v>0</v>
      </c>
    </row>
    <row r="96" spans="1:11" s="85" customFormat="1" ht="12.75">
      <c r="A96" s="54">
        <v>321</v>
      </c>
      <c r="B96" s="83" t="s">
        <v>19</v>
      </c>
      <c r="C96" s="87">
        <f>C97+C98</f>
        <v>0</v>
      </c>
      <c r="D96" s="87">
        <f>SUM(D97+D98)</f>
        <v>0</v>
      </c>
      <c r="E96" s="87">
        <f aca="true" t="shared" si="33" ref="E96:J96">SUM(E97+E98)</f>
        <v>0</v>
      </c>
      <c r="F96" s="87">
        <f t="shared" si="33"/>
        <v>0</v>
      </c>
      <c r="G96" s="87">
        <f t="shared" si="33"/>
        <v>0</v>
      </c>
      <c r="H96" s="87">
        <f t="shared" si="33"/>
        <v>0</v>
      </c>
      <c r="I96" s="87">
        <f t="shared" si="33"/>
        <v>0</v>
      </c>
      <c r="J96" s="87">
        <f t="shared" si="33"/>
        <v>0</v>
      </c>
      <c r="K96" s="87">
        <f>SUM(K97+K98)</f>
        <v>0</v>
      </c>
    </row>
    <row r="97" spans="1:11" ht="12.75">
      <c r="A97" s="109">
        <v>3211</v>
      </c>
      <c r="B97" s="77" t="s">
        <v>93</v>
      </c>
      <c r="C97" s="89">
        <f>D97</f>
        <v>0</v>
      </c>
      <c r="D97" s="89"/>
      <c r="E97" s="89"/>
      <c r="F97" s="89"/>
      <c r="G97" s="89"/>
      <c r="H97" s="89"/>
      <c r="I97" s="89"/>
      <c r="J97" s="89"/>
      <c r="K97" s="89"/>
    </row>
    <row r="98" spans="1:11" ht="25.5">
      <c r="A98" s="109">
        <v>3212</v>
      </c>
      <c r="B98" s="77" t="s">
        <v>118</v>
      </c>
      <c r="C98" s="89">
        <f>D98</f>
        <v>0</v>
      </c>
      <c r="D98" s="89"/>
      <c r="E98" s="89"/>
      <c r="F98" s="89"/>
      <c r="G98" s="89"/>
      <c r="H98" s="89"/>
      <c r="I98" s="89"/>
      <c r="J98" s="89"/>
      <c r="K98" s="89"/>
    </row>
    <row r="99" spans="1:11" ht="51">
      <c r="A99" s="108" t="s">
        <v>194</v>
      </c>
      <c r="B99" s="92" t="s">
        <v>195</v>
      </c>
      <c r="C99" s="93">
        <f>SUM(C100)</f>
        <v>0</v>
      </c>
      <c r="D99" s="93">
        <f>SUM(D100)</f>
        <v>0</v>
      </c>
      <c r="E99" s="93">
        <f>SUM(E100)</f>
        <v>0</v>
      </c>
      <c r="F99" s="93">
        <f aca="true" t="shared" si="34" ref="F99:K99">SUM(F100)</f>
        <v>0</v>
      </c>
      <c r="G99" s="93">
        <f t="shared" si="34"/>
        <v>0</v>
      </c>
      <c r="H99" s="93">
        <f t="shared" si="34"/>
        <v>0</v>
      </c>
      <c r="I99" s="93">
        <f t="shared" si="34"/>
        <v>0</v>
      </c>
      <c r="J99" s="93">
        <f t="shared" si="34"/>
        <v>0</v>
      </c>
      <c r="K99" s="93">
        <f t="shared" si="34"/>
        <v>0</v>
      </c>
    </row>
    <row r="100" spans="1:11" s="5" customFormat="1" ht="12.75">
      <c r="A100" s="54">
        <v>3</v>
      </c>
      <c r="B100" s="83" t="s">
        <v>34</v>
      </c>
      <c r="C100" s="87">
        <f>SUM(D100:K100)</f>
        <v>0</v>
      </c>
      <c r="D100" s="87">
        <f>SUM(D101+D108)</f>
        <v>0</v>
      </c>
      <c r="E100" s="87">
        <f aca="true" t="shared" si="35" ref="E100:K100">SUM(E101)</f>
        <v>0</v>
      </c>
      <c r="F100" s="87">
        <f t="shared" si="35"/>
        <v>0</v>
      </c>
      <c r="G100" s="87">
        <f t="shared" si="35"/>
        <v>0</v>
      </c>
      <c r="H100" s="87">
        <f t="shared" si="35"/>
        <v>0</v>
      </c>
      <c r="I100" s="87">
        <f t="shared" si="35"/>
        <v>0</v>
      </c>
      <c r="J100" s="87">
        <f t="shared" si="35"/>
        <v>0</v>
      </c>
      <c r="K100" s="87">
        <f t="shared" si="35"/>
        <v>0</v>
      </c>
    </row>
    <row r="101" spans="1:11" s="5" customFormat="1" ht="12.75">
      <c r="A101" s="54">
        <v>31</v>
      </c>
      <c r="B101" s="83" t="s">
        <v>14</v>
      </c>
      <c r="C101" s="87">
        <f aca="true" t="shared" si="36" ref="C101:C111">SUM(D101:K101)</f>
        <v>0</v>
      </c>
      <c r="D101" s="87">
        <f>SUM(D102+D104+D106)</f>
        <v>0</v>
      </c>
      <c r="E101" s="87">
        <f aca="true" t="shared" si="37" ref="E101:J101">SUM(E102+E104+E106)</f>
        <v>0</v>
      </c>
      <c r="F101" s="87">
        <f t="shared" si="37"/>
        <v>0</v>
      </c>
      <c r="G101" s="87">
        <f t="shared" si="37"/>
        <v>0</v>
      </c>
      <c r="H101" s="87">
        <f t="shared" si="37"/>
        <v>0</v>
      </c>
      <c r="I101" s="87">
        <f t="shared" si="37"/>
        <v>0</v>
      </c>
      <c r="J101" s="87">
        <f t="shared" si="37"/>
        <v>0</v>
      </c>
      <c r="K101" s="87">
        <f>SUM(K102+K104+K106)</f>
        <v>0</v>
      </c>
    </row>
    <row r="102" spans="1:11" s="5" customFormat="1" ht="12.75">
      <c r="A102" s="54">
        <v>311</v>
      </c>
      <c r="B102" s="83" t="s">
        <v>15</v>
      </c>
      <c r="C102" s="87">
        <f t="shared" si="36"/>
        <v>0</v>
      </c>
      <c r="D102" s="87">
        <f>SUM(D103)</f>
        <v>0</v>
      </c>
      <c r="E102" s="87">
        <f aca="true" t="shared" si="38" ref="E102:K102">SUM(E103)</f>
        <v>0</v>
      </c>
      <c r="F102" s="87">
        <f t="shared" si="38"/>
        <v>0</v>
      </c>
      <c r="G102" s="87">
        <f t="shared" si="38"/>
        <v>0</v>
      </c>
      <c r="H102" s="87">
        <f t="shared" si="38"/>
        <v>0</v>
      </c>
      <c r="I102" s="87">
        <f t="shared" si="38"/>
        <v>0</v>
      </c>
      <c r="J102" s="87">
        <f t="shared" si="38"/>
        <v>0</v>
      </c>
      <c r="K102" s="87">
        <f t="shared" si="38"/>
        <v>0</v>
      </c>
    </row>
    <row r="103" spans="1:11" ht="12.75">
      <c r="A103" s="109">
        <v>3111</v>
      </c>
      <c r="B103" s="77" t="s">
        <v>120</v>
      </c>
      <c r="C103" s="89">
        <f t="shared" si="36"/>
        <v>0</v>
      </c>
      <c r="D103" s="89"/>
      <c r="E103" s="89"/>
      <c r="F103" s="89"/>
      <c r="G103" s="89"/>
      <c r="H103" s="89"/>
      <c r="I103" s="89"/>
      <c r="J103" s="89"/>
      <c r="K103" s="89"/>
    </row>
    <row r="104" spans="1:11" s="5" customFormat="1" ht="12.75">
      <c r="A104" s="54">
        <v>312</v>
      </c>
      <c r="B104" s="83" t="s">
        <v>16</v>
      </c>
      <c r="C104" s="87">
        <f t="shared" si="36"/>
        <v>0</v>
      </c>
      <c r="D104" s="87">
        <f>SUM(D105)</f>
        <v>0</v>
      </c>
      <c r="E104" s="87">
        <f aca="true" t="shared" si="39" ref="E104:K104">SUM(E105)</f>
        <v>0</v>
      </c>
      <c r="F104" s="87">
        <f t="shared" si="39"/>
        <v>0</v>
      </c>
      <c r="G104" s="87">
        <f t="shared" si="39"/>
        <v>0</v>
      </c>
      <c r="H104" s="87">
        <f t="shared" si="39"/>
        <v>0</v>
      </c>
      <c r="I104" s="87">
        <f t="shared" si="39"/>
        <v>0</v>
      </c>
      <c r="J104" s="87">
        <f t="shared" si="39"/>
        <v>0</v>
      </c>
      <c r="K104" s="87">
        <f t="shared" si="39"/>
        <v>0</v>
      </c>
    </row>
    <row r="105" spans="1:11" ht="12.75">
      <c r="A105" s="109">
        <v>3121</v>
      </c>
      <c r="B105" s="77" t="s">
        <v>16</v>
      </c>
      <c r="C105" s="89">
        <f t="shared" si="36"/>
        <v>0</v>
      </c>
      <c r="D105" s="89"/>
      <c r="E105" s="89"/>
      <c r="F105" s="89"/>
      <c r="G105" s="89"/>
      <c r="H105" s="89"/>
      <c r="I105" s="89"/>
      <c r="J105" s="89"/>
      <c r="K105" s="89"/>
    </row>
    <row r="106" spans="1:11" s="5" customFormat="1" ht="12.75">
      <c r="A106" s="54">
        <v>313</v>
      </c>
      <c r="B106" s="83" t="s">
        <v>17</v>
      </c>
      <c r="C106" s="88">
        <f t="shared" si="36"/>
        <v>0</v>
      </c>
      <c r="D106" s="87">
        <f>SUM(D107)</f>
        <v>0</v>
      </c>
      <c r="E106" s="87">
        <f aca="true" t="shared" si="40" ref="E106:K106">SUM(E107)</f>
        <v>0</v>
      </c>
      <c r="F106" s="87">
        <f t="shared" si="40"/>
        <v>0</v>
      </c>
      <c r="G106" s="87">
        <f t="shared" si="40"/>
        <v>0</v>
      </c>
      <c r="H106" s="87">
        <f t="shared" si="40"/>
        <v>0</v>
      </c>
      <c r="I106" s="87">
        <f t="shared" si="40"/>
        <v>0</v>
      </c>
      <c r="J106" s="87">
        <f t="shared" si="40"/>
        <v>0</v>
      </c>
      <c r="K106" s="87">
        <f t="shared" si="40"/>
        <v>0</v>
      </c>
    </row>
    <row r="107" spans="1:11" ht="25.5">
      <c r="A107" s="109">
        <v>3132</v>
      </c>
      <c r="B107" s="77" t="s">
        <v>117</v>
      </c>
      <c r="C107" s="89">
        <f t="shared" si="36"/>
        <v>0</v>
      </c>
      <c r="D107" s="89"/>
      <c r="E107" s="89"/>
      <c r="F107" s="89"/>
      <c r="G107" s="89"/>
      <c r="H107" s="89"/>
      <c r="I107" s="89"/>
      <c r="J107" s="89"/>
      <c r="K107" s="89"/>
    </row>
    <row r="108" spans="1:11" s="5" customFormat="1" ht="12.75">
      <c r="A108" s="54">
        <v>32</v>
      </c>
      <c r="B108" s="83" t="s">
        <v>18</v>
      </c>
      <c r="C108" s="87">
        <f t="shared" si="36"/>
        <v>0</v>
      </c>
      <c r="D108" s="87">
        <f>SUM(D109)</f>
        <v>0</v>
      </c>
      <c r="E108" s="87">
        <f aca="true" t="shared" si="41" ref="E108:K108">SUM(E109)</f>
        <v>0</v>
      </c>
      <c r="F108" s="87">
        <f t="shared" si="41"/>
        <v>0</v>
      </c>
      <c r="G108" s="87">
        <f t="shared" si="41"/>
        <v>0</v>
      </c>
      <c r="H108" s="87">
        <f t="shared" si="41"/>
        <v>0</v>
      </c>
      <c r="I108" s="87">
        <f t="shared" si="41"/>
        <v>0</v>
      </c>
      <c r="J108" s="87">
        <f t="shared" si="41"/>
        <v>0</v>
      </c>
      <c r="K108" s="87">
        <f t="shared" si="41"/>
        <v>0</v>
      </c>
    </row>
    <row r="109" spans="1:11" s="5" customFormat="1" ht="12.75">
      <c r="A109" s="54">
        <v>321</v>
      </c>
      <c r="B109" s="83" t="s">
        <v>19</v>
      </c>
      <c r="C109" s="87">
        <f t="shared" si="36"/>
        <v>0</v>
      </c>
      <c r="D109" s="87">
        <f>SUM(D110+D111)</f>
        <v>0</v>
      </c>
      <c r="E109" s="87">
        <f aca="true" t="shared" si="42" ref="E109:J109">SUM(E110+E111)</f>
        <v>0</v>
      </c>
      <c r="F109" s="87">
        <f t="shared" si="42"/>
        <v>0</v>
      </c>
      <c r="G109" s="87">
        <f t="shared" si="42"/>
        <v>0</v>
      </c>
      <c r="H109" s="87">
        <f t="shared" si="42"/>
        <v>0</v>
      </c>
      <c r="I109" s="87">
        <f t="shared" si="42"/>
        <v>0</v>
      </c>
      <c r="J109" s="87">
        <f t="shared" si="42"/>
        <v>0</v>
      </c>
      <c r="K109" s="87">
        <f>SUM(K110+K111)</f>
        <v>0</v>
      </c>
    </row>
    <row r="110" spans="1:11" ht="12.75">
      <c r="A110" s="109">
        <v>3211</v>
      </c>
      <c r="B110" s="77" t="s">
        <v>93</v>
      </c>
      <c r="C110" s="89">
        <f t="shared" si="36"/>
        <v>0</v>
      </c>
      <c r="D110" s="89"/>
      <c r="E110" s="89"/>
      <c r="F110" s="89"/>
      <c r="G110" s="89"/>
      <c r="H110" s="89"/>
      <c r="I110" s="89"/>
      <c r="J110" s="89"/>
      <c r="K110" s="89"/>
    </row>
    <row r="111" spans="1:11" ht="25.5">
      <c r="A111" s="109">
        <v>3212</v>
      </c>
      <c r="B111" s="77" t="s">
        <v>118</v>
      </c>
      <c r="C111" s="89">
        <f t="shared" si="36"/>
        <v>0</v>
      </c>
      <c r="D111" s="89"/>
      <c r="E111" s="89"/>
      <c r="F111" s="89"/>
      <c r="G111" s="89"/>
      <c r="H111" s="89"/>
      <c r="I111" s="89"/>
      <c r="J111" s="89"/>
      <c r="K111" s="89"/>
    </row>
    <row r="112" spans="1:11" ht="25.5">
      <c r="A112" s="107" t="s">
        <v>39</v>
      </c>
      <c r="B112" s="90" t="s">
        <v>196</v>
      </c>
      <c r="C112" s="91">
        <f>C113</f>
        <v>20798.59</v>
      </c>
      <c r="D112" s="91">
        <f aca="true" t="shared" si="43" ref="D112:K112">D113</f>
        <v>20798.59</v>
      </c>
      <c r="E112" s="91">
        <f t="shared" si="43"/>
        <v>0</v>
      </c>
      <c r="F112" s="91">
        <f t="shared" si="43"/>
        <v>0</v>
      </c>
      <c r="G112" s="91">
        <f t="shared" si="43"/>
        <v>0</v>
      </c>
      <c r="H112" s="91">
        <f t="shared" si="43"/>
        <v>0</v>
      </c>
      <c r="I112" s="91">
        <f t="shared" si="43"/>
        <v>0</v>
      </c>
      <c r="J112" s="91">
        <f t="shared" si="43"/>
        <v>0</v>
      </c>
      <c r="K112" s="91">
        <f t="shared" si="43"/>
        <v>0</v>
      </c>
    </row>
    <row r="113" spans="1:11" ht="51">
      <c r="A113" s="108" t="s">
        <v>167</v>
      </c>
      <c r="B113" s="92" t="s">
        <v>197</v>
      </c>
      <c r="C113" s="93">
        <f>SUM(C114)</f>
        <v>20798.59</v>
      </c>
      <c r="D113" s="93">
        <f aca="true" t="shared" si="44" ref="D113:K116">SUM(D114)</f>
        <v>20798.59</v>
      </c>
      <c r="E113" s="93">
        <f t="shared" si="44"/>
        <v>0</v>
      </c>
      <c r="F113" s="93">
        <f t="shared" si="44"/>
        <v>0</v>
      </c>
      <c r="G113" s="93">
        <f t="shared" si="44"/>
        <v>0</v>
      </c>
      <c r="H113" s="93">
        <f t="shared" si="44"/>
        <v>0</v>
      </c>
      <c r="I113" s="93">
        <f t="shared" si="44"/>
        <v>0</v>
      </c>
      <c r="J113" s="93">
        <f t="shared" si="44"/>
        <v>0</v>
      </c>
      <c r="K113" s="93">
        <f t="shared" si="44"/>
        <v>0</v>
      </c>
    </row>
    <row r="114" spans="1:11" s="85" customFormat="1" ht="12.75">
      <c r="A114" s="54">
        <v>3</v>
      </c>
      <c r="B114" s="83" t="s">
        <v>34</v>
      </c>
      <c r="C114" s="87">
        <f>SUM(C115)</f>
        <v>20798.59</v>
      </c>
      <c r="D114" s="87">
        <f t="shared" si="44"/>
        <v>20798.59</v>
      </c>
      <c r="E114" s="87">
        <f t="shared" si="44"/>
        <v>0</v>
      </c>
      <c r="F114" s="87">
        <f t="shared" si="44"/>
        <v>0</v>
      </c>
      <c r="G114" s="87">
        <f t="shared" si="44"/>
        <v>0</v>
      </c>
      <c r="H114" s="87">
        <f t="shared" si="44"/>
        <v>0</v>
      </c>
      <c r="I114" s="87">
        <f t="shared" si="44"/>
        <v>0</v>
      </c>
      <c r="J114" s="87">
        <f t="shared" si="44"/>
        <v>0</v>
      </c>
      <c r="K114" s="87">
        <f t="shared" si="44"/>
        <v>0</v>
      </c>
    </row>
    <row r="115" spans="1:11" s="85" customFormat="1" ht="38.25">
      <c r="A115" s="54">
        <v>37</v>
      </c>
      <c r="B115" s="83" t="s">
        <v>114</v>
      </c>
      <c r="C115" s="87">
        <f>SUM(C116)</f>
        <v>20798.59</v>
      </c>
      <c r="D115" s="87">
        <f t="shared" si="44"/>
        <v>20798.59</v>
      </c>
      <c r="E115" s="87">
        <f t="shared" si="44"/>
        <v>0</v>
      </c>
      <c r="F115" s="87">
        <f t="shared" si="44"/>
        <v>0</v>
      </c>
      <c r="G115" s="87">
        <f t="shared" si="44"/>
        <v>0</v>
      </c>
      <c r="H115" s="87">
        <f t="shared" si="44"/>
        <v>0</v>
      </c>
      <c r="I115" s="87">
        <f t="shared" si="44"/>
        <v>0</v>
      </c>
      <c r="J115" s="87">
        <f t="shared" si="44"/>
        <v>0</v>
      </c>
      <c r="K115" s="87">
        <f t="shared" si="44"/>
        <v>0</v>
      </c>
    </row>
    <row r="116" spans="1:11" s="85" customFormat="1" ht="25.5">
      <c r="A116" s="54">
        <v>372</v>
      </c>
      <c r="B116" s="83" t="s">
        <v>115</v>
      </c>
      <c r="C116" s="87">
        <f>SUM(C117)</f>
        <v>20798.59</v>
      </c>
      <c r="D116" s="87">
        <f t="shared" si="44"/>
        <v>20798.59</v>
      </c>
      <c r="E116" s="87">
        <f t="shared" si="44"/>
        <v>0</v>
      </c>
      <c r="F116" s="87">
        <f t="shared" si="44"/>
        <v>0</v>
      </c>
      <c r="G116" s="87">
        <f t="shared" si="44"/>
        <v>0</v>
      </c>
      <c r="H116" s="87">
        <f t="shared" si="44"/>
        <v>0</v>
      </c>
      <c r="I116" s="87">
        <f t="shared" si="44"/>
        <v>0</v>
      </c>
      <c r="J116" s="87">
        <f t="shared" si="44"/>
        <v>0</v>
      </c>
      <c r="K116" s="87">
        <f t="shared" si="44"/>
        <v>0</v>
      </c>
    </row>
    <row r="117" spans="1:11" ht="38.25">
      <c r="A117" s="109">
        <v>3723</v>
      </c>
      <c r="B117" s="77" t="s">
        <v>174</v>
      </c>
      <c r="C117" s="89">
        <f>D117</f>
        <v>20798.59</v>
      </c>
      <c r="D117" s="89">
        <v>20798.59</v>
      </c>
      <c r="E117" s="89"/>
      <c r="F117" s="89"/>
      <c r="G117" s="89"/>
      <c r="H117" s="89"/>
      <c r="I117" s="89"/>
      <c r="J117" s="89"/>
      <c r="K117" s="89"/>
    </row>
    <row r="118" spans="1:11" ht="25.5">
      <c r="A118" s="107" t="s">
        <v>60</v>
      </c>
      <c r="B118" s="90" t="s">
        <v>61</v>
      </c>
      <c r="C118" s="91">
        <f aca="true" t="shared" si="45" ref="C118:K118">SUM(C119+C128)</f>
        <v>30254.8</v>
      </c>
      <c r="D118" s="91">
        <f t="shared" si="45"/>
        <v>30254.8</v>
      </c>
      <c r="E118" s="91">
        <f t="shared" si="45"/>
        <v>0</v>
      </c>
      <c r="F118" s="91">
        <f t="shared" si="45"/>
        <v>0</v>
      </c>
      <c r="G118" s="91">
        <f t="shared" si="45"/>
        <v>0</v>
      </c>
      <c r="H118" s="91">
        <f t="shared" si="45"/>
        <v>0</v>
      </c>
      <c r="I118" s="91">
        <f t="shared" si="45"/>
        <v>0</v>
      </c>
      <c r="J118" s="91">
        <f t="shared" si="45"/>
        <v>0</v>
      </c>
      <c r="K118" s="91">
        <f t="shared" si="45"/>
        <v>0</v>
      </c>
    </row>
    <row r="119" spans="1:11" ht="51">
      <c r="A119" s="108" t="s">
        <v>62</v>
      </c>
      <c r="B119" s="92" t="s">
        <v>63</v>
      </c>
      <c r="C119" s="93">
        <f>SUM(C120)</f>
        <v>30254.8</v>
      </c>
      <c r="D119" s="93">
        <f aca="true" t="shared" si="46" ref="D119:K122">SUM(D120)</f>
        <v>30254.8</v>
      </c>
      <c r="E119" s="93">
        <f t="shared" si="46"/>
        <v>0</v>
      </c>
      <c r="F119" s="93">
        <f t="shared" si="46"/>
        <v>0</v>
      </c>
      <c r="G119" s="93">
        <f t="shared" si="46"/>
        <v>0</v>
      </c>
      <c r="H119" s="93">
        <f t="shared" si="46"/>
        <v>0</v>
      </c>
      <c r="I119" s="93">
        <f t="shared" si="46"/>
        <v>0</v>
      </c>
      <c r="J119" s="93">
        <f t="shared" si="46"/>
        <v>0</v>
      </c>
      <c r="K119" s="93">
        <f t="shared" si="46"/>
        <v>0</v>
      </c>
    </row>
    <row r="120" spans="1:11" s="85" customFormat="1" ht="25.5">
      <c r="A120" s="110">
        <v>4</v>
      </c>
      <c r="B120" s="84" t="s">
        <v>24</v>
      </c>
      <c r="C120" s="88">
        <f>SUM(C121)</f>
        <v>30254.8</v>
      </c>
      <c r="D120" s="88">
        <f t="shared" si="46"/>
        <v>30254.8</v>
      </c>
      <c r="E120" s="88">
        <f t="shared" si="46"/>
        <v>0</v>
      </c>
      <c r="F120" s="88">
        <f t="shared" si="46"/>
        <v>0</v>
      </c>
      <c r="G120" s="88">
        <f t="shared" si="46"/>
        <v>0</v>
      </c>
      <c r="H120" s="88">
        <f t="shared" si="46"/>
        <v>0</v>
      </c>
      <c r="I120" s="88">
        <f t="shared" si="46"/>
        <v>0</v>
      </c>
      <c r="J120" s="88">
        <f t="shared" si="46"/>
        <v>0</v>
      </c>
      <c r="K120" s="88">
        <f t="shared" si="46"/>
        <v>0</v>
      </c>
    </row>
    <row r="121" spans="1:11" s="85" customFormat="1" ht="25.5">
      <c r="A121" s="110">
        <v>42</v>
      </c>
      <c r="B121" s="84" t="s">
        <v>121</v>
      </c>
      <c r="C121" s="88">
        <f>SUM(C122)</f>
        <v>30254.8</v>
      </c>
      <c r="D121" s="88">
        <f t="shared" si="46"/>
        <v>30254.8</v>
      </c>
      <c r="E121" s="88">
        <f t="shared" si="46"/>
        <v>0</v>
      </c>
      <c r="F121" s="88">
        <f t="shared" si="46"/>
        <v>0</v>
      </c>
      <c r="G121" s="88">
        <f t="shared" si="46"/>
        <v>0</v>
      </c>
      <c r="H121" s="88">
        <f t="shared" si="46"/>
        <v>0</v>
      </c>
      <c r="I121" s="88">
        <f t="shared" si="46"/>
        <v>0</v>
      </c>
      <c r="J121" s="88">
        <f t="shared" si="46"/>
        <v>0</v>
      </c>
      <c r="K121" s="88">
        <f t="shared" si="46"/>
        <v>0</v>
      </c>
    </row>
    <row r="122" spans="1:11" s="85" customFormat="1" ht="12.75">
      <c r="A122" s="110">
        <v>422</v>
      </c>
      <c r="B122" s="84" t="s">
        <v>122</v>
      </c>
      <c r="C122" s="88">
        <f>SUM(C123:C124)</f>
        <v>30254.8</v>
      </c>
      <c r="D122" s="88">
        <f>SUM(D123+D124)</f>
        <v>30254.8</v>
      </c>
      <c r="E122" s="88">
        <f t="shared" si="46"/>
        <v>0</v>
      </c>
      <c r="F122" s="88">
        <f t="shared" si="46"/>
        <v>0</v>
      </c>
      <c r="G122" s="88">
        <f t="shared" si="46"/>
        <v>0</v>
      </c>
      <c r="H122" s="88">
        <f t="shared" si="46"/>
        <v>0</v>
      </c>
      <c r="I122" s="88">
        <f t="shared" si="46"/>
        <v>0</v>
      </c>
      <c r="J122" s="88">
        <f t="shared" si="46"/>
        <v>0</v>
      </c>
      <c r="K122" s="88">
        <f t="shared" si="46"/>
        <v>0</v>
      </c>
    </row>
    <row r="123" spans="1:11" ht="12.75">
      <c r="A123" s="109">
        <v>4221</v>
      </c>
      <c r="B123" s="77" t="s">
        <v>127</v>
      </c>
      <c r="C123" s="89">
        <f>D123</f>
        <v>24265</v>
      </c>
      <c r="D123" s="89">
        <v>24265</v>
      </c>
      <c r="E123" s="89"/>
      <c r="F123" s="89"/>
      <c r="G123" s="89"/>
      <c r="H123" s="89"/>
      <c r="I123" s="89"/>
      <c r="J123" s="89"/>
      <c r="K123" s="89"/>
    </row>
    <row r="124" spans="1:11" ht="12.75" customHeight="1">
      <c r="A124" s="109">
        <v>4227</v>
      </c>
      <c r="B124" s="77" t="s">
        <v>157</v>
      </c>
      <c r="C124" s="89">
        <f>D124</f>
        <v>5989.8</v>
      </c>
      <c r="D124" s="89">
        <v>5989.8</v>
      </c>
      <c r="E124" s="89"/>
      <c r="F124" s="89"/>
      <c r="G124" s="89"/>
      <c r="H124" s="89"/>
      <c r="I124" s="89"/>
      <c r="J124" s="89"/>
      <c r="K124" s="89"/>
    </row>
    <row r="125" spans="1:11" ht="39" customHeight="1">
      <c r="A125" s="108" t="s">
        <v>215</v>
      </c>
      <c r="B125" s="92" t="s">
        <v>216</v>
      </c>
      <c r="C125" s="93">
        <f>SUM(C127)</f>
        <v>57977.48</v>
      </c>
      <c r="D125" s="93">
        <f aca="true" t="shared" si="47" ref="D125:K125">SUM(D127)</f>
        <v>57977.48</v>
      </c>
      <c r="E125" s="93">
        <f t="shared" si="47"/>
        <v>0</v>
      </c>
      <c r="F125" s="93">
        <f t="shared" si="47"/>
        <v>0</v>
      </c>
      <c r="G125" s="93">
        <f t="shared" si="47"/>
        <v>0</v>
      </c>
      <c r="H125" s="93">
        <f t="shared" si="47"/>
        <v>0</v>
      </c>
      <c r="I125" s="93">
        <f t="shared" si="47"/>
        <v>0</v>
      </c>
      <c r="J125" s="93">
        <f t="shared" si="47"/>
        <v>0</v>
      </c>
      <c r="K125" s="93">
        <f t="shared" si="47"/>
        <v>0</v>
      </c>
    </row>
    <row r="126" spans="1:11" ht="21" customHeight="1">
      <c r="A126" s="223" t="s">
        <v>217</v>
      </c>
      <c r="B126" s="224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2.75" customHeight="1">
      <c r="A127" s="109">
        <v>3225</v>
      </c>
      <c r="B127" s="77" t="s">
        <v>135</v>
      </c>
      <c r="C127" s="89">
        <v>57977.48</v>
      </c>
      <c r="D127" s="89">
        <v>57977.48</v>
      </c>
      <c r="E127" s="89"/>
      <c r="F127" s="89"/>
      <c r="G127" s="89"/>
      <c r="H127" s="89"/>
      <c r="I127" s="89"/>
      <c r="J127" s="89"/>
      <c r="K127" s="89"/>
    </row>
    <row r="128" spans="1:11" ht="51">
      <c r="A128" s="108" t="s">
        <v>64</v>
      </c>
      <c r="B128" s="92" t="s">
        <v>65</v>
      </c>
      <c r="C128" s="93">
        <f>SUM(C129)</f>
        <v>0</v>
      </c>
      <c r="D128" s="93">
        <f aca="true" t="shared" si="48" ref="D128:K131">SUM(D129)</f>
        <v>0</v>
      </c>
      <c r="E128" s="93">
        <f t="shared" si="48"/>
        <v>0</v>
      </c>
      <c r="F128" s="93">
        <f t="shared" si="48"/>
        <v>0</v>
      </c>
      <c r="G128" s="93">
        <f t="shared" si="48"/>
        <v>0</v>
      </c>
      <c r="H128" s="93">
        <f t="shared" si="48"/>
        <v>0</v>
      </c>
      <c r="I128" s="93">
        <f t="shared" si="48"/>
        <v>0</v>
      </c>
      <c r="J128" s="93">
        <f t="shared" si="48"/>
        <v>0</v>
      </c>
      <c r="K128" s="93">
        <f t="shared" si="48"/>
        <v>0</v>
      </c>
    </row>
    <row r="129" spans="1:11" s="85" customFormat="1" ht="25.5">
      <c r="A129" s="110" t="s">
        <v>41</v>
      </c>
      <c r="B129" s="84" t="s">
        <v>24</v>
      </c>
      <c r="C129" s="88">
        <f>SUM(C130)</f>
        <v>0</v>
      </c>
      <c r="D129" s="88">
        <f t="shared" si="48"/>
        <v>0</v>
      </c>
      <c r="E129" s="88">
        <f t="shared" si="48"/>
        <v>0</v>
      </c>
      <c r="F129" s="88">
        <f t="shared" si="48"/>
        <v>0</v>
      </c>
      <c r="G129" s="88">
        <f t="shared" si="48"/>
        <v>0</v>
      </c>
      <c r="H129" s="88">
        <f t="shared" si="48"/>
        <v>0</v>
      </c>
      <c r="I129" s="88">
        <f t="shared" si="48"/>
        <v>0</v>
      </c>
      <c r="J129" s="88">
        <f t="shared" si="48"/>
        <v>0</v>
      </c>
      <c r="K129" s="88">
        <f t="shared" si="48"/>
        <v>0</v>
      </c>
    </row>
    <row r="130" spans="1:11" s="85" customFormat="1" ht="25.5">
      <c r="A130" s="110" t="s">
        <v>42</v>
      </c>
      <c r="B130" s="84" t="s">
        <v>43</v>
      </c>
      <c r="C130" s="88">
        <f>SUM(C131)</f>
        <v>0</v>
      </c>
      <c r="D130" s="88">
        <f t="shared" si="48"/>
        <v>0</v>
      </c>
      <c r="E130" s="88">
        <f t="shared" si="48"/>
        <v>0</v>
      </c>
      <c r="F130" s="88">
        <f t="shared" si="48"/>
        <v>0</v>
      </c>
      <c r="G130" s="88">
        <f t="shared" si="48"/>
        <v>0</v>
      </c>
      <c r="H130" s="88">
        <f t="shared" si="48"/>
        <v>0</v>
      </c>
      <c r="I130" s="88">
        <f t="shared" si="48"/>
        <v>0</v>
      </c>
      <c r="J130" s="88">
        <f t="shared" si="48"/>
        <v>0</v>
      </c>
      <c r="K130" s="88">
        <f t="shared" si="48"/>
        <v>0</v>
      </c>
    </row>
    <row r="131" spans="1:11" s="85" customFormat="1" ht="25.5">
      <c r="A131" s="110" t="s">
        <v>44</v>
      </c>
      <c r="B131" s="84" t="s">
        <v>45</v>
      </c>
      <c r="C131" s="88">
        <f>SUM(C132)</f>
        <v>0</v>
      </c>
      <c r="D131" s="88">
        <f t="shared" si="48"/>
        <v>0</v>
      </c>
      <c r="E131" s="88">
        <f t="shared" si="48"/>
        <v>0</v>
      </c>
      <c r="F131" s="88">
        <f t="shared" si="48"/>
        <v>0</v>
      </c>
      <c r="G131" s="88">
        <f t="shared" si="48"/>
        <v>0</v>
      </c>
      <c r="H131" s="88">
        <f t="shared" si="48"/>
        <v>0</v>
      </c>
      <c r="I131" s="88">
        <f t="shared" si="48"/>
        <v>0</v>
      </c>
      <c r="J131" s="88">
        <f t="shared" si="48"/>
        <v>0</v>
      </c>
      <c r="K131" s="88">
        <f t="shared" si="48"/>
        <v>0</v>
      </c>
    </row>
    <row r="132" spans="1:11" ht="25.5">
      <c r="A132" s="109">
        <v>4511</v>
      </c>
      <c r="B132" s="77" t="s">
        <v>45</v>
      </c>
      <c r="C132" s="89">
        <f>D132</f>
        <v>0</v>
      </c>
      <c r="D132" s="89"/>
      <c r="E132" s="89"/>
      <c r="F132" s="89"/>
      <c r="G132" s="89"/>
      <c r="H132" s="89"/>
      <c r="I132" s="89"/>
      <c r="J132" s="89"/>
      <c r="K132" s="89"/>
    </row>
    <row r="133" spans="1:11" ht="25.5">
      <c r="A133" s="107" t="s">
        <v>66</v>
      </c>
      <c r="B133" s="90" t="s">
        <v>67</v>
      </c>
      <c r="C133" s="91">
        <f>SUM(C134)</f>
        <v>30931.25</v>
      </c>
      <c r="D133" s="91">
        <f aca="true" t="shared" si="49" ref="D133:K135">SUM(D134)</f>
        <v>30931.25</v>
      </c>
      <c r="E133" s="91">
        <f t="shared" si="49"/>
        <v>0</v>
      </c>
      <c r="F133" s="91">
        <f t="shared" si="49"/>
        <v>0</v>
      </c>
      <c r="G133" s="91">
        <f t="shared" si="49"/>
        <v>0</v>
      </c>
      <c r="H133" s="91">
        <f t="shared" si="49"/>
        <v>0</v>
      </c>
      <c r="I133" s="91">
        <f t="shared" si="49"/>
        <v>0</v>
      </c>
      <c r="J133" s="91">
        <f t="shared" si="49"/>
        <v>0</v>
      </c>
      <c r="K133" s="91">
        <f t="shared" si="49"/>
        <v>0</v>
      </c>
    </row>
    <row r="134" spans="1:11" ht="51">
      <c r="A134" s="108" t="s">
        <v>48</v>
      </c>
      <c r="B134" s="92" t="s">
        <v>68</v>
      </c>
      <c r="C134" s="93">
        <f>SUM(C135)</f>
        <v>30931.25</v>
      </c>
      <c r="D134" s="93">
        <f t="shared" si="49"/>
        <v>30931.25</v>
      </c>
      <c r="E134" s="93">
        <f t="shared" si="49"/>
        <v>0</v>
      </c>
      <c r="F134" s="93">
        <f t="shared" si="49"/>
        <v>0</v>
      </c>
      <c r="G134" s="93">
        <f t="shared" si="49"/>
        <v>0</v>
      </c>
      <c r="H134" s="93">
        <f t="shared" si="49"/>
        <v>0</v>
      </c>
      <c r="I134" s="93">
        <f t="shared" si="49"/>
        <v>0</v>
      </c>
      <c r="J134" s="93">
        <f t="shared" si="49"/>
        <v>0</v>
      </c>
      <c r="K134" s="93">
        <f t="shared" si="49"/>
        <v>0</v>
      </c>
    </row>
    <row r="135" spans="1:11" s="85" customFormat="1" ht="12.75">
      <c r="A135" s="54">
        <v>3</v>
      </c>
      <c r="B135" s="83" t="s">
        <v>34</v>
      </c>
      <c r="C135" s="87">
        <f>SUM(C136)</f>
        <v>30931.25</v>
      </c>
      <c r="D135" s="87">
        <f t="shared" si="49"/>
        <v>30931.25</v>
      </c>
      <c r="E135" s="87">
        <f t="shared" si="49"/>
        <v>0</v>
      </c>
      <c r="F135" s="87">
        <f t="shared" si="49"/>
        <v>0</v>
      </c>
      <c r="G135" s="87">
        <f t="shared" si="49"/>
        <v>0</v>
      </c>
      <c r="H135" s="87">
        <f t="shared" si="49"/>
        <v>0</v>
      </c>
      <c r="I135" s="87">
        <f t="shared" si="49"/>
        <v>0</v>
      </c>
      <c r="J135" s="87">
        <f t="shared" si="49"/>
        <v>0</v>
      </c>
      <c r="K135" s="87">
        <f t="shared" si="49"/>
        <v>0</v>
      </c>
    </row>
    <row r="136" spans="1:11" s="85" customFormat="1" ht="12.75">
      <c r="A136" s="54">
        <v>32</v>
      </c>
      <c r="B136" s="83" t="s">
        <v>18</v>
      </c>
      <c r="C136" s="87">
        <f>SUM(C137)</f>
        <v>30931.25</v>
      </c>
      <c r="D136" s="87">
        <f aca="true" t="shared" si="50" ref="D136:K136">SUM(D137)</f>
        <v>30931.25</v>
      </c>
      <c r="E136" s="87">
        <f t="shared" si="50"/>
        <v>0</v>
      </c>
      <c r="F136" s="87">
        <f t="shared" si="50"/>
        <v>0</v>
      </c>
      <c r="G136" s="87">
        <f t="shared" si="50"/>
        <v>0</v>
      </c>
      <c r="H136" s="87">
        <f t="shared" si="50"/>
        <v>0</v>
      </c>
      <c r="I136" s="87">
        <f t="shared" si="50"/>
        <v>0</v>
      </c>
      <c r="J136" s="87">
        <f t="shared" si="50"/>
        <v>0</v>
      </c>
      <c r="K136" s="87">
        <f t="shared" si="50"/>
        <v>0</v>
      </c>
    </row>
    <row r="137" spans="1:11" s="85" customFormat="1" ht="12.75">
      <c r="A137" s="54">
        <v>323</v>
      </c>
      <c r="B137" s="83" t="s">
        <v>21</v>
      </c>
      <c r="C137" s="87">
        <f>SUM(C138)</f>
        <v>30931.25</v>
      </c>
      <c r="D137" s="87">
        <f aca="true" t="shared" si="51" ref="D137:K137">SUM(D138)</f>
        <v>30931.25</v>
      </c>
      <c r="E137" s="87">
        <f t="shared" si="51"/>
        <v>0</v>
      </c>
      <c r="F137" s="87">
        <f t="shared" si="51"/>
        <v>0</v>
      </c>
      <c r="G137" s="87">
        <f t="shared" si="51"/>
        <v>0</v>
      </c>
      <c r="H137" s="87">
        <f t="shared" si="51"/>
        <v>0</v>
      </c>
      <c r="I137" s="87">
        <f t="shared" si="51"/>
        <v>0</v>
      </c>
      <c r="J137" s="87">
        <f t="shared" si="51"/>
        <v>0</v>
      </c>
      <c r="K137" s="87">
        <f t="shared" si="51"/>
        <v>0</v>
      </c>
    </row>
    <row r="138" spans="1:11" ht="25.5">
      <c r="A138" s="109">
        <v>3232</v>
      </c>
      <c r="B138" s="77" t="s">
        <v>113</v>
      </c>
      <c r="C138" s="89">
        <f>D138</f>
        <v>30931.25</v>
      </c>
      <c r="D138" s="89">
        <v>30931.25</v>
      </c>
      <c r="E138" s="89"/>
      <c r="F138" s="89"/>
      <c r="G138" s="89"/>
      <c r="H138" s="89"/>
      <c r="I138" s="89"/>
      <c r="J138" s="89"/>
      <c r="K138" s="89"/>
    </row>
    <row r="139" spans="1:11" ht="25.5">
      <c r="A139" s="107" t="s">
        <v>39</v>
      </c>
      <c r="B139" s="90" t="s">
        <v>69</v>
      </c>
      <c r="C139" s="91">
        <f aca="true" t="shared" si="52" ref="C139:K139">SUM(C141+C174+C189+C205+C215+C237+C266+C271+C292+C299+C304+C311+C320+C332+C337+C344+C354+C363)</f>
        <v>7955794</v>
      </c>
      <c r="D139" s="91">
        <f t="shared" si="52"/>
        <v>0</v>
      </c>
      <c r="E139" s="91">
        <f t="shared" si="52"/>
        <v>7212103</v>
      </c>
      <c r="F139" s="91">
        <f t="shared" si="52"/>
        <v>52983</v>
      </c>
      <c r="G139" s="91">
        <f t="shared" si="52"/>
        <v>234880</v>
      </c>
      <c r="H139" s="91">
        <f t="shared" si="52"/>
        <v>391828</v>
      </c>
      <c r="I139" s="91">
        <f t="shared" si="52"/>
        <v>64000</v>
      </c>
      <c r="J139" s="91">
        <f t="shared" si="52"/>
        <v>0</v>
      </c>
      <c r="K139" s="91">
        <f t="shared" si="52"/>
        <v>0</v>
      </c>
    </row>
    <row r="140" spans="1:11" ht="12.75">
      <c r="A140" s="109"/>
      <c r="B140" s="77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1" ht="51">
      <c r="A141" s="108" t="s">
        <v>48</v>
      </c>
      <c r="B141" s="92" t="s">
        <v>70</v>
      </c>
      <c r="C141" s="93">
        <f>SUM(C142)</f>
        <v>522983</v>
      </c>
      <c r="D141" s="93">
        <f aca="true" t="shared" si="53" ref="D141:K142">SUM(D142)</f>
        <v>0</v>
      </c>
      <c r="E141" s="93">
        <f t="shared" si="53"/>
        <v>475000</v>
      </c>
      <c r="F141" s="93">
        <f t="shared" si="53"/>
        <v>47983</v>
      </c>
      <c r="G141" s="93">
        <f t="shared" si="53"/>
        <v>0</v>
      </c>
      <c r="H141" s="93">
        <f t="shared" si="53"/>
        <v>0</v>
      </c>
      <c r="I141" s="93">
        <f t="shared" si="53"/>
        <v>0</v>
      </c>
      <c r="J141" s="93">
        <f t="shared" si="53"/>
        <v>0</v>
      </c>
      <c r="K141" s="93">
        <f t="shared" si="53"/>
        <v>0</v>
      </c>
    </row>
    <row r="142" spans="1:11" s="85" customFormat="1" ht="12.75">
      <c r="A142" s="54">
        <v>3</v>
      </c>
      <c r="B142" s="83" t="s">
        <v>34</v>
      </c>
      <c r="C142" s="87">
        <f>D142+E142+F142+G142+H142+I142+J142+K142</f>
        <v>522983</v>
      </c>
      <c r="D142" s="87">
        <f t="shared" si="53"/>
        <v>0</v>
      </c>
      <c r="E142" s="87">
        <f>SUM(E143+E170)</f>
        <v>475000</v>
      </c>
      <c r="F142" s="87">
        <f>SUM(F143+F170)</f>
        <v>47983</v>
      </c>
      <c r="G142" s="87">
        <f t="shared" si="53"/>
        <v>0</v>
      </c>
      <c r="H142" s="87">
        <f t="shared" si="53"/>
        <v>0</v>
      </c>
      <c r="I142" s="87">
        <f t="shared" si="53"/>
        <v>0</v>
      </c>
      <c r="J142" s="87">
        <f t="shared" si="53"/>
        <v>0</v>
      </c>
      <c r="K142" s="87">
        <f t="shared" si="53"/>
        <v>0</v>
      </c>
    </row>
    <row r="143" spans="1:11" s="85" customFormat="1" ht="12.75">
      <c r="A143" s="54">
        <v>32</v>
      </c>
      <c r="B143" s="83" t="s">
        <v>18</v>
      </c>
      <c r="C143" s="87">
        <f aca="true" t="shared" si="54" ref="C143:C172">D143+E143+F143+G143+H143+I143+J143+K143</f>
        <v>522983</v>
      </c>
      <c r="D143" s="87">
        <f aca="true" t="shared" si="55" ref="D143:K143">SUM(D144+D148+D155+D164)</f>
        <v>0</v>
      </c>
      <c r="E143" s="87">
        <f t="shared" si="55"/>
        <v>475000</v>
      </c>
      <c r="F143" s="87">
        <f t="shared" si="55"/>
        <v>47983</v>
      </c>
      <c r="G143" s="87">
        <f t="shared" si="55"/>
        <v>0</v>
      </c>
      <c r="H143" s="87">
        <f t="shared" si="55"/>
        <v>0</v>
      </c>
      <c r="I143" s="87">
        <f t="shared" si="55"/>
        <v>0</v>
      </c>
      <c r="J143" s="87">
        <f t="shared" si="55"/>
        <v>0</v>
      </c>
      <c r="K143" s="87">
        <f t="shared" si="55"/>
        <v>0</v>
      </c>
    </row>
    <row r="144" spans="1:11" s="85" customFormat="1" ht="12.75">
      <c r="A144" s="54">
        <v>321</v>
      </c>
      <c r="B144" s="83" t="s">
        <v>19</v>
      </c>
      <c r="C144" s="87">
        <f t="shared" si="54"/>
        <v>1200</v>
      </c>
      <c r="D144" s="87">
        <f aca="true" t="shared" si="56" ref="D144:K144">SUM(D145)</f>
        <v>0</v>
      </c>
      <c r="E144" s="87">
        <f t="shared" si="56"/>
        <v>0</v>
      </c>
      <c r="F144" s="87">
        <f>SUM(F145+F146+F147)</f>
        <v>1200</v>
      </c>
      <c r="G144" s="87">
        <f t="shared" si="56"/>
        <v>0</v>
      </c>
      <c r="H144" s="87">
        <f t="shared" si="56"/>
        <v>0</v>
      </c>
      <c r="I144" s="87">
        <f t="shared" si="56"/>
        <v>0</v>
      </c>
      <c r="J144" s="87">
        <f t="shared" si="56"/>
        <v>0</v>
      </c>
      <c r="K144" s="87">
        <f t="shared" si="56"/>
        <v>0</v>
      </c>
    </row>
    <row r="145" spans="1:11" ht="12.75">
      <c r="A145" s="109">
        <v>3211</v>
      </c>
      <c r="B145" s="77" t="s">
        <v>93</v>
      </c>
      <c r="C145" s="89">
        <f t="shared" si="54"/>
        <v>0</v>
      </c>
      <c r="D145" s="89"/>
      <c r="E145" s="89"/>
      <c r="F145" s="89"/>
      <c r="G145" s="89"/>
      <c r="H145" s="89"/>
      <c r="I145" s="89"/>
      <c r="J145" s="89"/>
      <c r="K145" s="89"/>
    </row>
    <row r="146" spans="1:11" ht="12.75">
      <c r="A146" s="109">
        <v>3213</v>
      </c>
      <c r="B146" s="77" t="s">
        <v>94</v>
      </c>
      <c r="C146" s="89">
        <f t="shared" si="54"/>
        <v>100</v>
      </c>
      <c r="D146" s="89"/>
      <c r="E146" s="89"/>
      <c r="F146" s="89">
        <v>100</v>
      </c>
      <c r="G146" s="89"/>
      <c r="H146" s="89"/>
      <c r="I146" s="89"/>
      <c r="J146" s="89"/>
      <c r="K146" s="89"/>
    </row>
    <row r="147" spans="1:11" ht="12.75">
      <c r="A147" s="109">
        <v>3214</v>
      </c>
      <c r="B147" s="77" t="s">
        <v>95</v>
      </c>
      <c r="C147" s="89">
        <f t="shared" si="54"/>
        <v>1100</v>
      </c>
      <c r="D147" s="89"/>
      <c r="E147" s="89"/>
      <c r="F147" s="89">
        <v>1100</v>
      </c>
      <c r="G147" s="89"/>
      <c r="H147" s="89"/>
      <c r="I147" s="89"/>
      <c r="J147" s="89"/>
      <c r="K147" s="89"/>
    </row>
    <row r="148" spans="1:11" s="85" customFormat="1" ht="12.75">
      <c r="A148" s="54">
        <v>322</v>
      </c>
      <c r="B148" s="83" t="s">
        <v>20</v>
      </c>
      <c r="C148" s="87">
        <f t="shared" si="54"/>
        <v>37900</v>
      </c>
      <c r="D148" s="87">
        <f aca="true" t="shared" si="57" ref="D148:K148">SUM(D151)</f>
        <v>0</v>
      </c>
      <c r="E148" s="87">
        <f>SUM(E149:E154)</f>
        <v>25000</v>
      </c>
      <c r="F148" s="87">
        <f>SUM(F149:F154)</f>
        <v>12900</v>
      </c>
      <c r="G148" s="87">
        <f t="shared" si="57"/>
        <v>0</v>
      </c>
      <c r="H148" s="87">
        <f t="shared" si="57"/>
        <v>0</v>
      </c>
      <c r="I148" s="87">
        <f>SUM(I149:I154)</f>
        <v>0</v>
      </c>
      <c r="J148" s="87">
        <f t="shared" si="57"/>
        <v>0</v>
      </c>
      <c r="K148" s="87">
        <f t="shared" si="57"/>
        <v>0</v>
      </c>
    </row>
    <row r="149" spans="1:11" s="85" customFormat="1" ht="12.75">
      <c r="A149" s="109">
        <v>3221</v>
      </c>
      <c r="B149" s="77" t="s">
        <v>138</v>
      </c>
      <c r="C149" s="89">
        <f t="shared" si="54"/>
        <v>25500</v>
      </c>
      <c r="D149" s="87"/>
      <c r="E149" s="87">
        <v>25000</v>
      </c>
      <c r="F149" s="89">
        <v>500</v>
      </c>
      <c r="G149" s="87"/>
      <c r="H149" s="87"/>
      <c r="I149" s="89"/>
      <c r="J149" s="87"/>
      <c r="K149" s="87"/>
    </row>
    <row r="150" spans="1:11" s="85" customFormat="1" ht="12.75">
      <c r="A150" s="109">
        <v>3222</v>
      </c>
      <c r="B150" s="77" t="s">
        <v>124</v>
      </c>
      <c r="C150" s="89">
        <f t="shared" si="54"/>
        <v>1100</v>
      </c>
      <c r="D150" s="87"/>
      <c r="E150" s="87"/>
      <c r="F150" s="89">
        <v>1100</v>
      </c>
      <c r="G150" s="87"/>
      <c r="H150" s="87"/>
      <c r="I150" s="87"/>
      <c r="J150" s="87"/>
      <c r="K150" s="87"/>
    </row>
    <row r="151" spans="1:11" ht="12.75">
      <c r="A151" s="109">
        <v>3223</v>
      </c>
      <c r="B151" s="77" t="s">
        <v>97</v>
      </c>
      <c r="C151" s="89">
        <f t="shared" si="54"/>
        <v>5000</v>
      </c>
      <c r="D151" s="89"/>
      <c r="E151" s="89"/>
      <c r="F151" s="89">
        <v>5000</v>
      </c>
      <c r="G151" s="89"/>
      <c r="H151" s="89"/>
      <c r="I151" s="89"/>
      <c r="J151" s="89"/>
      <c r="K151" s="89"/>
    </row>
    <row r="152" spans="1:11" ht="25.5">
      <c r="A152" s="109">
        <v>3224</v>
      </c>
      <c r="B152" s="77" t="s">
        <v>213</v>
      </c>
      <c r="C152" s="89">
        <f t="shared" si="54"/>
        <v>2800</v>
      </c>
      <c r="D152" s="89"/>
      <c r="E152" s="89"/>
      <c r="F152" s="89">
        <v>2800</v>
      </c>
      <c r="G152" s="89"/>
      <c r="H152" s="89"/>
      <c r="I152" s="89"/>
      <c r="J152" s="89"/>
      <c r="K152" s="89"/>
    </row>
    <row r="153" spans="1:11" ht="12.75">
      <c r="A153" s="109">
        <v>3225</v>
      </c>
      <c r="B153" s="77" t="s">
        <v>135</v>
      </c>
      <c r="C153" s="89">
        <f t="shared" si="54"/>
        <v>2500</v>
      </c>
      <c r="D153" s="89"/>
      <c r="E153" s="89"/>
      <c r="F153" s="89">
        <v>2500</v>
      </c>
      <c r="G153" s="89"/>
      <c r="H153" s="89"/>
      <c r="I153" s="89"/>
      <c r="J153" s="89"/>
      <c r="K153" s="89"/>
    </row>
    <row r="154" spans="1:11" ht="12.75">
      <c r="A154" s="109">
        <v>3227</v>
      </c>
      <c r="B154" s="77" t="s">
        <v>140</v>
      </c>
      <c r="C154" s="89">
        <f t="shared" si="54"/>
        <v>1000</v>
      </c>
      <c r="D154" s="89"/>
      <c r="E154" s="89"/>
      <c r="F154" s="89">
        <v>1000</v>
      </c>
      <c r="G154" s="89"/>
      <c r="H154" s="89"/>
      <c r="I154" s="89"/>
      <c r="J154" s="89"/>
      <c r="K154" s="89"/>
    </row>
    <row r="155" spans="1:11" s="85" customFormat="1" ht="12.75">
      <c r="A155" s="54">
        <v>323</v>
      </c>
      <c r="B155" s="83" t="s">
        <v>21</v>
      </c>
      <c r="C155" s="87">
        <f t="shared" si="54"/>
        <v>481883</v>
      </c>
      <c r="D155" s="87">
        <f>SUM(D159:D159)</f>
        <v>0</v>
      </c>
      <c r="E155" s="87">
        <f>SUM(E156:E163)</f>
        <v>450000</v>
      </c>
      <c r="F155" s="87">
        <f>SUM(F156:F163)</f>
        <v>31883</v>
      </c>
      <c r="G155" s="87">
        <f>G156+G159</f>
        <v>0</v>
      </c>
      <c r="H155" s="87">
        <f>SUM(H159:H159)</f>
        <v>0</v>
      </c>
      <c r="I155" s="87">
        <f>SUM(I159:I159)</f>
        <v>0</v>
      </c>
      <c r="J155" s="87">
        <f>SUM(J159:J159)</f>
        <v>0</v>
      </c>
      <c r="K155" s="87">
        <f>SUM(K159:K159)</f>
        <v>0</v>
      </c>
    </row>
    <row r="156" spans="1:11" s="85" customFormat="1" ht="12.75">
      <c r="A156" s="109">
        <v>3231</v>
      </c>
      <c r="B156" s="77" t="s">
        <v>100</v>
      </c>
      <c r="C156" s="89">
        <f t="shared" si="54"/>
        <v>450100</v>
      </c>
      <c r="D156" s="89"/>
      <c r="E156" s="89">
        <v>450000</v>
      </c>
      <c r="F156" s="89">
        <v>100</v>
      </c>
      <c r="G156" s="89"/>
      <c r="H156" s="89"/>
      <c r="I156" s="89"/>
      <c r="J156" s="89"/>
      <c r="K156" s="89"/>
    </row>
    <row r="157" spans="1:11" s="85" customFormat="1" ht="12.75">
      <c r="A157" s="109">
        <v>3232</v>
      </c>
      <c r="B157" s="77" t="s">
        <v>212</v>
      </c>
      <c r="C157" s="89"/>
      <c r="D157" s="89"/>
      <c r="E157" s="89"/>
      <c r="F157" s="89">
        <v>5000</v>
      </c>
      <c r="G157" s="89"/>
      <c r="H157" s="89"/>
      <c r="I157" s="89"/>
      <c r="J157" s="89"/>
      <c r="K157" s="89"/>
    </row>
    <row r="158" spans="1:11" s="85" customFormat="1" ht="12.75">
      <c r="A158" s="109">
        <v>3233</v>
      </c>
      <c r="B158" s="77" t="s">
        <v>161</v>
      </c>
      <c r="C158" s="89"/>
      <c r="D158" s="89"/>
      <c r="E158" s="89"/>
      <c r="F158" s="89">
        <v>1900</v>
      </c>
      <c r="G158" s="89"/>
      <c r="H158" s="89"/>
      <c r="I158" s="89"/>
      <c r="J158" s="89"/>
      <c r="K158" s="89"/>
    </row>
    <row r="159" spans="1:11" ht="12.75">
      <c r="A159" s="109">
        <v>3234</v>
      </c>
      <c r="B159" s="77" t="s">
        <v>101</v>
      </c>
      <c r="C159" s="89">
        <f t="shared" si="54"/>
        <v>5000</v>
      </c>
      <c r="D159" s="89"/>
      <c r="E159" s="89"/>
      <c r="F159" s="89">
        <v>5000</v>
      </c>
      <c r="G159" s="89"/>
      <c r="H159" s="89"/>
      <c r="I159" s="89"/>
      <c r="J159" s="89"/>
      <c r="K159" s="89"/>
    </row>
    <row r="160" spans="1:11" ht="12.75">
      <c r="A160" s="109">
        <v>3236</v>
      </c>
      <c r="B160" s="77" t="s">
        <v>102</v>
      </c>
      <c r="C160" s="89">
        <f t="shared" si="54"/>
        <v>100</v>
      </c>
      <c r="D160" s="89"/>
      <c r="E160" s="89"/>
      <c r="F160" s="89">
        <v>100</v>
      </c>
      <c r="G160" s="89"/>
      <c r="H160" s="89"/>
      <c r="I160" s="89"/>
      <c r="J160" s="89"/>
      <c r="K160" s="89"/>
    </row>
    <row r="161" spans="1:11" ht="12.75">
      <c r="A161" s="109">
        <v>3237</v>
      </c>
      <c r="B161" s="77" t="s">
        <v>103</v>
      </c>
      <c r="C161" s="89">
        <f t="shared" si="54"/>
        <v>19483</v>
      </c>
      <c r="D161" s="89"/>
      <c r="E161" s="89"/>
      <c r="F161" s="89">
        <v>19483</v>
      </c>
      <c r="G161" s="89"/>
      <c r="H161" s="89"/>
      <c r="I161" s="89"/>
      <c r="J161" s="89"/>
      <c r="K161" s="89"/>
    </row>
    <row r="162" spans="1:11" ht="12.75">
      <c r="A162" s="109">
        <v>3238</v>
      </c>
      <c r="B162" s="77" t="s">
        <v>104</v>
      </c>
      <c r="C162" s="89">
        <f t="shared" si="54"/>
        <v>100</v>
      </c>
      <c r="D162" s="89"/>
      <c r="E162" s="89"/>
      <c r="F162" s="89">
        <v>100</v>
      </c>
      <c r="G162" s="89"/>
      <c r="H162" s="89"/>
      <c r="I162" s="89"/>
      <c r="J162" s="89"/>
      <c r="K162" s="89"/>
    </row>
    <row r="163" spans="1:11" ht="12.75">
      <c r="A163" s="109">
        <v>3239</v>
      </c>
      <c r="B163" s="77" t="s">
        <v>105</v>
      </c>
      <c r="C163" s="89">
        <f t="shared" si="54"/>
        <v>200</v>
      </c>
      <c r="D163" s="89"/>
      <c r="E163" s="89"/>
      <c r="F163" s="89">
        <v>200</v>
      </c>
      <c r="G163" s="89"/>
      <c r="H163" s="89"/>
      <c r="I163" s="89"/>
      <c r="J163" s="89"/>
      <c r="K163" s="89"/>
    </row>
    <row r="164" spans="1:11" s="85" customFormat="1" ht="27.75" customHeight="1">
      <c r="A164" s="54">
        <v>329</v>
      </c>
      <c r="B164" s="83" t="s">
        <v>106</v>
      </c>
      <c r="C164" s="87">
        <f t="shared" si="54"/>
        <v>2000</v>
      </c>
      <c r="D164" s="87">
        <f>SUM(D169)</f>
        <v>0</v>
      </c>
      <c r="E164" s="87">
        <f>E167+E169+E168</f>
        <v>0</v>
      </c>
      <c r="F164" s="87">
        <f>SUM(F165:F169)</f>
        <v>2000</v>
      </c>
      <c r="G164" s="87">
        <f>SUM(G169)</f>
        <v>0</v>
      </c>
      <c r="H164" s="87">
        <f>SUM(H169)</f>
        <v>0</v>
      </c>
      <c r="I164" s="87">
        <f>SUM(I169)</f>
        <v>0</v>
      </c>
      <c r="J164" s="87">
        <f>SUM(J169)</f>
        <v>0</v>
      </c>
      <c r="K164" s="87">
        <f>SUM(K169)</f>
        <v>0</v>
      </c>
    </row>
    <row r="165" spans="1:11" s="85" customFormat="1" ht="12.75">
      <c r="A165" s="109">
        <v>3293</v>
      </c>
      <c r="B165" s="77" t="s">
        <v>108</v>
      </c>
      <c r="C165" s="89">
        <f t="shared" si="54"/>
        <v>2000</v>
      </c>
      <c r="D165" s="87"/>
      <c r="E165" s="87"/>
      <c r="F165" s="89">
        <v>2000</v>
      </c>
      <c r="G165" s="87"/>
      <c r="H165" s="87"/>
      <c r="I165" s="87"/>
      <c r="J165" s="87"/>
      <c r="K165" s="87"/>
    </row>
    <row r="166" spans="1:11" s="85" customFormat="1" ht="12.75">
      <c r="A166" s="109">
        <v>3294</v>
      </c>
      <c r="B166" s="77" t="s">
        <v>141</v>
      </c>
      <c r="C166" s="89">
        <f t="shared" si="54"/>
        <v>0</v>
      </c>
      <c r="D166" s="87"/>
      <c r="E166" s="87"/>
      <c r="F166" s="89"/>
      <c r="G166" s="87"/>
      <c r="H166" s="87"/>
      <c r="I166" s="87"/>
      <c r="J166" s="87"/>
      <c r="K166" s="87"/>
    </row>
    <row r="167" spans="1:11" s="85" customFormat="1" ht="12.75">
      <c r="A167" s="109">
        <v>3295</v>
      </c>
      <c r="B167" s="77" t="s">
        <v>136</v>
      </c>
      <c r="C167" s="89">
        <f t="shared" si="54"/>
        <v>0</v>
      </c>
      <c r="D167" s="87"/>
      <c r="E167" s="89"/>
      <c r="F167" s="89"/>
      <c r="G167" s="87"/>
      <c r="H167" s="87"/>
      <c r="I167" s="87"/>
      <c r="J167" s="87"/>
      <c r="K167" s="87"/>
    </row>
    <row r="168" spans="1:11" s="85" customFormat="1" ht="12.75">
      <c r="A168" s="109">
        <v>3296</v>
      </c>
      <c r="B168" s="77" t="s">
        <v>175</v>
      </c>
      <c r="C168" s="89">
        <f t="shared" si="54"/>
        <v>0</v>
      </c>
      <c r="D168" s="87"/>
      <c r="E168" s="89"/>
      <c r="F168" s="89"/>
      <c r="G168" s="87"/>
      <c r="H168" s="87"/>
      <c r="I168" s="87"/>
      <c r="J168" s="87"/>
      <c r="K168" s="87"/>
    </row>
    <row r="169" spans="1:11" ht="12.75">
      <c r="A169" s="109">
        <v>3299</v>
      </c>
      <c r="B169" s="77" t="s">
        <v>106</v>
      </c>
      <c r="C169" s="89">
        <f t="shared" si="54"/>
        <v>0</v>
      </c>
      <c r="D169" s="89"/>
      <c r="E169" s="89"/>
      <c r="F169" s="89"/>
      <c r="G169" s="89"/>
      <c r="H169" s="89"/>
      <c r="I169" s="89"/>
      <c r="J169" s="89"/>
      <c r="K169" s="89"/>
    </row>
    <row r="170" spans="1:11" ht="12.75">
      <c r="A170" s="54">
        <v>34</v>
      </c>
      <c r="B170" s="83" t="s">
        <v>143</v>
      </c>
      <c r="C170" s="87">
        <f t="shared" si="54"/>
        <v>0</v>
      </c>
      <c r="D170" s="89"/>
      <c r="E170" s="87">
        <f>E171</f>
        <v>0</v>
      </c>
      <c r="F170" s="87">
        <f>F171</f>
        <v>0</v>
      </c>
      <c r="G170" s="89"/>
      <c r="H170" s="89"/>
      <c r="I170" s="89"/>
      <c r="J170" s="89"/>
      <c r="K170" s="89"/>
    </row>
    <row r="171" spans="1:11" ht="12.75">
      <c r="A171" s="54">
        <v>343</v>
      </c>
      <c r="B171" s="83" t="s">
        <v>23</v>
      </c>
      <c r="C171" s="87">
        <f t="shared" si="54"/>
        <v>0</v>
      </c>
      <c r="D171" s="89"/>
      <c r="E171" s="87">
        <f>E172+E173</f>
        <v>0</v>
      </c>
      <c r="F171" s="87">
        <f>F172+F173</f>
        <v>0</v>
      </c>
      <c r="G171" s="89"/>
      <c r="H171" s="89"/>
      <c r="I171" s="89"/>
      <c r="J171" s="89"/>
      <c r="K171" s="89"/>
    </row>
    <row r="172" spans="1:11" ht="25.5">
      <c r="A172" s="109">
        <v>3431</v>
      </c>
      <c r="B172" s="77" t="s">
        <v>144</v>
      </c>
      <c r="C172" s="89">
        <f t="shared" si="54"/>
        <v>0</v>
      </c>
      <c r="D172" s="89"/>
      <c r="E172" s="89"/>
      <c r="F172" s="89"/>
      <c r="G172" s="89"/>
      <c r="H172" s="89"/>
      <c r="I172" s="89"/>
      <c r="J172" s="89"/>
      <c r="K172" s="89"/>
    </row>
    <row r="173" spans="1:11" ht="12.75">
      <c r="A173" s="109">
        <v>3433</v>
      </c>
      <c r="B173" s="77" t="s">
        <v>176</v>
      </c>
      <c r="C173" s="89">
        <f>D173+E173+F173+G173+H173+I173+J173+K173</f>
        <v>0</v>
      </c>
      <c r="D173" s="89"/>
      <c r="E173" s="89"/>
      <c r="F173" s="89"/>
      <c r="G173" s="89"/>
      <c r="H173" s="89"/>
      <c r="I173" s="89"/>
      <c r="J173" s="89"/>
      <c r="K173" s="89"/>
    </row>
    <row r="174" spans="1:11" ht="51">
      <c r="A174" s="108" t="s">
        <v>72</v>
      </c>
      <c r="B174" s="92" t="s">
        <v>71</v>
      </c>
      <c r="C174" s="93">
        <f>SUM(C175)</f>
        <v>6583303</v>
      </c>
      <c r="D174" s="93">
        <f aca="true" t="shared" si="58" ref="D174:K174">SUM(D175)</f>
        <v>0</v>
      </c>
      <c r="E174" s="93">
        <f t="shared" si="58"/>
        <v>6583303</v>
      </c>
      <c r="F174" s="93">
        <f t="shared" si="58"/>
        <v>0</v>
      </c>
      <c r="G174" s="93">
        <f t="shared" si="58"/>
        <v>0</v>
      </c>
      <c r="H174" s="93">
        <f t="shared" si="58"/>
        <v>0</v>
      </c>
      <c r="I174" s="93">
        <f t="shared" si="58"/>
        <v>0</v>
      </c>
      <c r="J174" s="93">
        <f t="shared" si="58"/>
        <v>0</v>
      </c>
      <c r="K174" s="93">
        <f t="shared" si="58"/>
        <v>0</v>
      </c>
    </row>
    <row r="175" spans="1:11" s="85" customFormat="1" ht="12.75">
      <c r="A175" s="110">
        <v>3</v>
      </c>
      <c r="B175" s="84" t="s">
        <v>34</v>
      </c>
      <c r="C175" s="88">
        <f>D175+E175+F175+G175+H175+I175+J175+K175</f>
        <v>6583303</v>
      </c>
      <c r="D175" s="88">
        <f aca="true" t="shared" si="59" ref="D175:J175">SUM(D176+D184)</f>
        <v>0</v>
      </c>
      <c r="E175" s="88">
        <f t="shared" si="59"/>
        <v>6583303</v>
      </c>
      <c r="F175" s="88">
        <f t="shared" si="59"/>
        <v>0</v>
      </c>
      <c r="G175" s="88">
        <f t="shared" si="59"/>
        <v>0</v>
      </c>
      <c r="H175" s="88">
        <f t="shared" si="59"/>
        <v>0</v>
      </c>
      <c r="I175" s="88">
        <f t="shared" si="59"/>
        <v>0</v>
      </c>
      <c r="J175" s="88">
        <f t="shared" si="59"/>
        <v>0</v>
      </c>
      <c r="K175" s="88">
        <f>SUM(K176+K184)</f>
        <v>0</v>
      </c>
    </row>
    <row r="176" spans="1:11" s="85" customFormat="1" ht="12.75">
      <c r="A176" s="110">
        <v>31</v>
      </c>
      <c r="B176" s="84" t="s">
        <v>14</v>
      </c>
      <c r="C176" s="88">
        <f aca="true" t="shared" si="60" ref="C176:C188">D176+E176+F176+G176+H176+I176+J176+K176</f>
        <v>6202903</v>
      </c>
      <c r="D176" s="88">
        <f aca="true" t="shared" si="61" ref="D176:J176">SUM(D177+D179+D181)</f>
        <v>0</v>
      </c>
      <c r="E176" s="88">
        <f t="shared" si="61"/>
        <v>6202903</v>
      </c>
      <c r="F176" s="88">
        <f t="shared" si="61"/>
        <v>0</v>
      </c>
      <c r="G176" s="88">
        <f t="shared" si="61"/>
        <v>0</v>
      </c>
      <c r="H176" s="88">
        <f t="shared" si="61"/>
        <v>0</v>
      </c>
      <c r="I176" s="88">
        <f t="shared" si="61"/>
        <v>0</v>
      </c>
      <c r="J176" s="88">
        <f t="shared" si="61"/>
        <v>0</v>
      </c>
      <c r="K176" s="88">
        <f>SUM(K177+K179+K181)</f>
        <v>0</v>
      </c>
    </row>
    <row r="177" spans="1:11" s="85" customFormat="1" ht="12.75">
      <c r="A177" s="110">
        <v>311</v>
      </c>
      <c r="B177" s="84" t="s">
        <v>15</v>
      </c>
      <c r="C177" s="88">
        <f t="shared" si="60"/>
        <v>5125000</v>
      </c>
      <c r="D177" s="88">
        <f aca="true" t="shared" si="62" ref="D177:K177">SUM(D178)</f>
        <v>0</v>
      </c>
      <c r="E177" s="88">
        <f t="shared" si="62"/>
        <v>5125000</v>
      </c>
      <c r="F177" s="88">
        <f t="shared" si="62"/>
        <v>0</v>
      </c>
      <c r="G177" s="88">
        <f t="shared" si="62"/>
        <v>0</v>
      </c>
      <c r="H177" s="88">
        <f t="shared" si="62"/>
        <v>0</v>
      </c>
      <c r="I177" s="88">
        <f t="shared" si="62"/>
        <v>0</v>
      </c>
      <c r="J177" s="88">
        <f t="shared" si="62"/>
        <v>0</v>
      </c>
      <c r="K177" s="88">
        <f t="shared" si="62"/>
        <v>0</v>
      </c>
    </row>
    <row r="178" spans="1:11" ht="12.75">
      <c r="A178" s="109">
        <v>3111</v>
      </c>
      <c r="B178" s="77" t="s">
        <v>120</v>
      </c>
      <c r="C178" s="89">
        <f t="shared" si="60"/>
        <v>5125000</v>
      </c>
      <c r="D178" s="89"/>
      <c r="E178" s="89">
        <v>5125000</v>
      </c>
      <c r="F178" s="89"/>
      <c r="G178" s="89"/>
      <c r="H178" s="89"/>
      <c r="I178" s="89"/>
      <c r="J178" s="89"/>
      <c r="K178" s="89"/>
    </row>
    <row r="179" spans="1:11" s="85" customFormat="1" ht="12.75">
      <c r="A179" s="110">
        <v>312</v>
      </c>
      <c r="B179" s="84" t="s">
        <v>16</v>
      </c>
      <c r="C179" s="88">
        <f t="shared" si="60"/>
        <v>257903</v>
      </c>
      <c r="D179" s="88">
        <f aca="true" t="shared" si="63" ref="D179:K179">SUM(D180)</f>
        <v>0</v>
      </c>
      <c r="E179" s="88">
        <f t="shared" si="63"/>
        <v>257903</v>
      </c>
      <c r="F179" s="88">
        <f t="shared" si="63"/>
        <v>0</v>
      </c>
      <c r="G179" s="88">
        <f t="shared" si="63"/>
        <v>0</v>
      </c>
      <c r="H179" s="88">
        <f t="shared" si="63"/>
        <v>0</v>
      </c>
      <c r="I179" s="88">
        <f t="shared" si="63"/>
        <v>0</v>
      </c>
      <c r="J179" s="88">
        <f t="shared" si="63"/>
        <v>0</v>
      </c>
      <c r="K179" s="88">
        <f t="shared" si="63"/>
        <v>0</v>
      </c>
    </row>
    <row r="180" spans="1:11" ht="12.75">
      <c r="A180" s="109">
        <v>3121</v>
      </c>
      <c r="B180" s="77" t="s">
        <v>16</v>
      </c>
      <c r="C180" s="89">
        <f t="shared" si="60"/>
        <v>257903</v>
      </c>
      <c r="D180" s="89"/>
      <c r="E180" s="89">
        <v>257903</v>
      </c>
      <c r="F180" s="89"/>
      <c r="G180" s="89"/>
      <c r="H180" s="89"/>
      <c r="I180" s="89"/>
      <c r="J180" s="89"/>
      <c r="K180" s="89"/>
    </row>
    <row r="181" spans="1:11" s="85" customFormat="1" ht="12.75">
      <c r="A181" s="110">
        <v>313</v>
      </c>
      <c r="B181" s="84" t="s">
        <v>17</v>
      </c>
      <c r="C181" s="88">
        <f t="shared" si="60"/>
        <v>820000</v>
      </c>
      <c r="D181" s="88">
        <f aca="true" t="shared" si="64" ref="D181:K181">SUM(D182)</f>
        <v>0</v>
      </c>
      <c r="E181" s="88">
        <f t="shared" si="64"/>
        <v>820000</v>
      </c>
      <c r="F181" s="88">
        <f>SUM(F182+F183)</f>
        <v>0</v>
      </c>
      <c r="G181" s="88">
        <f t="shared" si="64"/>
        <v>0</v>
      </c>
      <c r="H181" s="88">
        <f t="shared" si="64"/>
        <v>0</v>
      </c>
      <c r="I181" s="88">
        <f t="shared" si="64"/>
        <v>0</v>
      </c>
      <c r="J181" s="88">
        <f t="shared" si="64"/>
        <v>0</v>
      </c>
      <c r="K181" s="88">
        <f t="shared" si="64"/>
        <v>0</v>
      </c>
    </row>
    <row r="182" spans="1:11" ht="25.5">
      <c r="A182" s="109">
        <v>3132</v>
      </c>
      <c r="B182" s="77" t="s">
        <v>117</v>
      </c>
      <c r="C182" s="89">
        <f t="shared" si="60"/>
        <v>820000</v>
      </c>
      <c r="D182" s="89"/>
      <c r="E182" s="89">
        <v>820000</v>
      </c>
      <c r="F182" s="89"/>
      <c r="G182" s="89"/>
      <c r="H182" s="89"/>
      <c r="I182" s="89"/>
      <c r="J182" s="89"/>
      <c r="K182" s="89"/>
    </row>
    <row r="183" spans="1:11" ht="25.5">
      <c r="A183" s="109">
        <v>3133</v>
      </c>
      <c r="B183" s="77" t="s">
        <v>180</v>
      </c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1:11" s="85" customFormat="1" ht="12.75">
      <c r="A184" s="110">
        <v>32</v>
      </c>
      <c r="B184" s="84" t="s">
        <v>18</v>
      </c>
      <c r="C184" s="88">
        <f t="shared" si="60"/>
        <v>380400</v>
      </c>
      <c r="D184" s="88">
        <f aca="true" t="shared" si="65" ref="D184:J184">SUM(D185+D187)</f>
        <v>0</v>
      </c>
      <c r="E184" s="88">
        <f t="shared" si="65"/>
        <v>380400</v>
      </c>
      <c r="F184" s="88">
        <f t="shared" si="65"/>
        <v>0</v>
      </c>
      <c r="G184" s="88">
        <f t="shared" si="65"/>
        <v>0</v>
      </c>
      <c r="H184" s="88">
        <f t="shared" si="65"/>
        <v>0</v>
      </c>
      <c r="I184" s="88">
        <f t="shared" si="65"/>
        <v>0</v>
      </c>
      <c r="J184" s="88">
        <f t="shared" si="65"/>
        <v>0</v>
      </c>
      <c r="K184" s="88">
        <f>SUM(K185+K187)</f>
        <v>0</v>
      </c>
    </row>
    <row r="185" spans="1:11" s="85" customFormat="1" ht="12.75">
      <c r="A185" s="110">
        <v>321</v>
      </c>
      <c r="B185" s="84" t="s">
        <v>19</v>
      </c>
      <c r="C185" s="88">
        <f t="shared" si="60"/>
        <v>360000</v>
      </c>
      <c r="D185" s="88">
        <f aca="true" t="shared" si="66" ref="D185:K185">SUM(D186)</f>
        <v>0</v>
      </c>
      <c r="E185" s="88">
        <f t="shared" si="66"/>
        <v>360000</v>
      </c>
      <c r="F185" s="88">
        <f t="shared" si="66"/>
        <v>0</v>
      </c>
      <c r="G185" s="88">
        <f t="shared" si="66"/>
        <v>0</v>
      </c>
      <c r="H185" s="88">
        <f t="shared" si="66"/>
        <v>0</v>
      </c>
      <c r="I185" s="88">
        <f t="shared" si="66"/>
        <v>0</v>
      </c>
      <c r="J185" s="88">
        <f t="shared" si="66"/>
        <v>0</v>
      </c>
      <c r="K185" s="88">
        <f t="shared" si="66"/>
        <v>0</v>
      </c>
    </row>
    <row r="186" spans="1:11" ht="25.5">
      <c r="A186" s="109">
        <v>3212</v>
      </c>
      <c r="B186" s="77" t="s">
        <v>118</v>
      </c>
      <c r="C186" s="89">
        <f t="shared" si="60"/>
        <v>360000</v>
      </c>
      <c r="D186" s="89"/>
      <c r="E186" s="89">
        <v>360000</v>
      </c>
      <c r="F186" s="89"/>
      <c r="G186" s="89"/>
      <c r="H186" s="89"/>
      <c r="I186" s="89"/>
      <c r="J186" s="89"/>
      <c r="K186" s="89"/>
    </row>
    <row r="187" spans="1:11" s="85" customFormat="1" ht="25.5">
      <c r="A187" s="54">
        <v>329</v>
      </c>
      <c r="B187" s="83" t="s">
        <v>106</v>
      </c>
      <c r="C187" s="88">
        <f t="shared" si="60"/>
        <v>20400</v>
      </c>
      <c r="D187" s="87">
        <f aca="true" t="shared" si="67" ref="D187:K187">SUM(D188)</f>
        <v>0</v>
      </c>
      <c r="E187" s="87">
        <f t="shared" si="67"/>
        <v>20400</v>
      </c>
      <c r="F187" s="87">
        <f t="shared" si="67"/>
        <v>0</v>
      </c>
      <c r="G187" s="87">
        <f t="shared" si="67"/>
        <v>0</v>
      </c>
      <c r="H187" s="87">
        <f t="shared" si="67"/>
        <v>0</v>
      </c>
      <c r="I187" s="87">
        <f t="shared" si="67"/>
        <v>0</v>
      </c>
      <c r="J187" s="87">
        <f t="shared" si="67"/>
        <v>0</v>
      </c>
      <c r="K187" s="87">
        <f t="shared" si="67"/>
        <v>0</v>
      </c>
    </row>
    <row r="188" spans="1:11" ht="12.75">
      <c r="A188" s="109">
        <v>3295</v>
      </c>
      <c r="B188" s="77" t="s">
        <v>110</v>
      </c>
      <c r="C188" s="89">
        <f t="shared" si="60"/>
        <v>20400</v>
      </c>
      <c r="D188" s="89"/>
      <c r="E188" s="89">
        <v>20400</v>
      </c>
      <c r="F188" s="89"/>
      <c r="G188" s="89"/>
      <c r="H188" s="89"/>
      <c r="I188" s="89"/>
      <c r="J188" s="89"/>
      <c r="K188" s="89"/>
    </row>
    <row r="189" spans="1:11" ht="51">
      <c r="A189" s="108" t="s">
        <v>62</v>
      </c>
      <c r="B189" s="92" t="s">
        <v>50</v>
      </c>
      <c r="C189" s="93">
        <f>SUM(C190)</f>
        <v>1000</v>
      </c>
      <c r="D189" s="93">
        <f aca="true" t="shared" si="68" ref="D189:K190">SUM(D190)</f>
        <v>0</v>
      </c>
      <c r="E189" s="93">
        <f t="shared" si="68"/>
        <v>1000</v>
      </c>
      <c r="F189" s="93">
        <f t="shared" si="68"/>
        <v>0</v>
      </c>
      <c r="G189" s="93">
        <f t="shared" si="68"/>
        <v>0</v>
      </c>
      <c r="H189" s="93">
        <f t="shared" si="68"/>
        <v>0</v>
      </c>
      <c r="I189" s="93">
        <f t="shared" si="68"/>
        <v>0</v>
      </c>
      <c r="J189" s="93">
        <f t="shared" si="68"/>
        <v>0</v>
      </c>
      <c r="K189" s="93">
        <f t="shared" si="68"/>
        <v>0</v>
      </c>
    </row>
    <row r="190" spans="1:11" s="85" customFormat="1" ht="12.75">
      <c r="A190" s="54">
        <v>3</v>
      </c>
      <c r="B190" s="83" t="s">
        <v>34</v>
      </c>
      <c r="C190" s="87">
        <f>D190+E190+F190+G190+H190+I190+J190+K190</f>
        <v>1000</v>
      </c>
      <c r="D190" s="87">
        <f t="shared" si="68"/>
        <v>0</v>
      </c>
      <c r="E190" s="87">
        <f t="shared" si="68"/>
        <v>1000</v>
      </c>
      <c r="F190" s="87">
        <f t="shared" si="68"/>
        <v>0</v>
      </c>
      <c r="G190" s="87">
        <f t="shared" si="68"/>
        <v>0</v>
      </c>
      <c r="H190" s="87">
        <f t="shared" si="68"/>
        <v>0</v>
      </c>
      <c r="I190" s="87">
        <f t="shared" si="68"/>
        <v>0</v>
      </c>
      <c r="J190" s="87">
        <f t="shared" si="68"/>
        <v>0</v>
      </c>
      <c r="K190" s="87">
        <f t="shared" si="68"/>
        <v>0</v>
      </c>
    </row>
    <row r="191" spans="1:11" s="85" customFormat="1" ht="12.75">
      <c r="A191" s="54">
        <v>32</v>
      </c>
      <c r="B191" s="83" t="s">
        <v>18</v>
      </c>
      <c r="C191" s="87">
        <f aca="true" t="shared" si="69" ref="C191:C204">D191+E191+F191+G191+H191+I191+J191+K191</f>
        <v>1000</v>
      </c>
      <c r="D191" s="87">
        <f>SUM(D202)</f>
        <v>0</v>
      </c>
      <c r="E191" s="87">
        <f>E192+E196+E200+E202</f>
        <v>1000</v>
      </c>
      <c r="F191" s="87">
        <f aca="true" t="shared" si="70" ref="F191:K191">SUM(F202)</f>
        <v>0</v>
      </c>
      <c r="G191" s="87">
        <f t="shared" si="70"/>
        <v>0</v>
      </c>
      <c r="H191" s="87">
        <f t="shared" si="70"/>
        <v>0</v>
      </c>
      <c r="I191" s="87">
        <f t="shared" si="70"/>
        <v>0</v>
      </c>
      <c r="J191" s="87">
        <f t="shared" si="70"/>
        <v>0</v>
      </c>
      <c r="K191" s="87">
        <f t="shared" si="70"/>
        <v>0</v>
      </c>
    </row>
    <row r="192" spans="1:11" s="85" customFormat="1" ht="12.75">
      <c r="A192" s="54">
        <v>321</v>
      </c>
      <c r="B192" s="83" t="s">
        <v>19</v>
      </c>
      <c r="C192" s="87">
        <f t="shared" si="69"/>
        <v>0</v>
      </c>
      <c r="D192" s="87"/>
      <c r="E192" s="87">
        <f>E193+E194+E195</f>
        <v>0</v>
      </c>
      <c r="F192" s="87"/>
      <c r="G192" s="87"/>
      <c r="H192" s="87"/>
      <c r="I192" s="87"/>
      <c r="J192" s="87"/>
      <c r="K192" s="87"/>
    </row>
    <row r="193" spans="1:11" s="85" customFormat="1" ht="12.75">
      <c r="A193" s="109">
        <v>3211</v>
      </c>
      <c r="B193" s="77" t="s">
        <v>93</v>
      </c>
      <c r="C193" s="89">
        <f t="shared" si="69"/>
        <v>0</v>
      </c>
      <c r="D193" s="87"/>
      <c r="E193" s="89"/>
      <c r="F193" s="87"/>
      <c r="G193" s="87"/>
      <c r="H193" s="87"/>
      <c r="I193" s="87"/>
      <c r="J193" s="87"/>
      <c r="K193" s="87"/>
    </row>
    <row r="194" spans="1:11" s="85" customFormat="1" ht="12.75">
      <c r="A194" s="109">
        <v>3213</v>
      </c>
      <c r="B194" s="77" t="s">
        <v>137</v>
      </c>
      <c r="C194" s="89">
        <f t="shared" si="69"/>
        <v>0</v>
      </c>
      <c r="D194" s="87"/>
      <c r="E194" s="89"/>
      <c r="F194" s="87"/>
      <c r="G194" s="87"/>
      <c r="H194" s="87"/>
      <c r="I194" s="87"/>
      <c r="J194" s="87"/>
      <c r="K194" s="87"/>
    </row>
    <row r="195" spans="1:11" s="85" customFormat="1" ht="12.75">
      <c r="A195" s="109">
        <v>3214</v>
      </c>
      <c r="B195" s="77" t="s">
        <v>95</v>
      </c>
      <c r="C195" s="89">
        <f t="shared" si="69"/>
        <v>0</v>
      </c>
      <c r="D195" s="87"/>
      <c r="E195" s="89"/>
      <c r="F195" s="87"/>
      <c r="G195" s="87"/>
      <c r="H195" s="87"/>
      <c r="I195" s="87"/>
      <c r="J195" s="87"/>
      <c r="K195" s="87"/>
    </row>
    <row r="196" spans="1:11" s="85" customFormat="1" ht="12.75">
      <c r="A196" s="54">
        <v>322</v>
      </c>
      <c r="B196" s="83" t="s">
        <v>20</v>
      </c>
      <c r="C196" s="87">
        <f t="shared" si="69"/>
        <v>0</v>
      </c>
      <c r="D196" s="87"/>
      <c r="E196" s="87">
        <f>E197+E198+E199</f>
        <v>0</v>
      </c>
      <c r="F196" s="87"/>
      <c r="G196" s="87"/>
      <c r="H196" s="87"/>
      <c r="I196" s="87"/>
      <c r="J196" s="87"/>
      <c r="K196" s="87"/>
    </row>
    <row r="197" spans="1:11" s="85" customFormat="1" ht="12.75">
      <c r="A197" s="109">
        <v>3221</v>
      </c>
      <c r="B197" s="77" t="s">
        <v>138</v>
      </c>
      <c r="C197" s="89">
        <f t="shared" si="69"/>
        <v>0</v>
      </c>
      <c r="D197" s="87"/>
      <c r="E197" s="89"/>
      <c r="F197" s="87"/>
      <c r="G197" s="87"/>
      <c r="H197" s="87"/>
      <c r="I197" s="87"/>
      <c r="J197" s="87"/>
      <c r="K197" s="87"/>
    </row>
    <row r="198" spans="1:11" s="85" customFormat="1" ht="12.75">
      <c r="A198" s="109">
        <v>3222</v>
      </c>
      <c r="B198" s="77" t="s">
        <v>124</v>
      </c>
      <c r="C198" s="89">
        <f t="shared" si="69"/>
        <v>0</v>
      </c>
      <c r="D198" s="87"/>
      <c r="E198" s="89"/>
      <c r="F198" s="87"/>
      <c r="G198" s="87"/>
      <c r="H198" s="87"/>
      <c r="I198" s="87"/>
      <c r="J198" s="87"/>
      <c r="K198" s="87"/>
    </row>
    <row r="199" spans="1:11" s="85" customFormat="1" ht="12.75">
      <c r="A199" s="109">
        <v>3225</v>
      </c>
      <c r="B199" s="77" t="s">
        <v>135</v>
      </c>
      <c r="C199" s="89">
        <f t="shared" si="69"/>
        <v>0</v>
      </c>
      <c r="D199" s="87"/>
      <c r="E199" s="89"/>
      <c r="F199" s="87"/>
      <c r="G199" s="87"/>
      <c r="H199" s="87"/>
      <c r="I199" s="87"/>
      <c r="J199" s="87"/>
      <c r="K199" s="87"/>
    </row>
    <row r="200" spans="1:11" s="85" customFormat="1" ht="12.75">
      <c r="A200" s="54">
        <v>323</v>
      </c>
      <c r="B200" s="83" t="s">
        <v>21</v>
      </c>
      <c r="C200" s="87">
        <f t="shared" si="69"/>
        <v>0</v>
      </c>
      <c r="D200" s="87"/>
      <c r="E200" s="87">
        <f>E201</f>
        <v>0</v>
      </c>
      <c r="F200" s="87"/>
      <c r="G200" s="87"/>
      <c r="H200" s="87"/>
      <c r="I200" s="87"/>
      <c r="J200" s="87"/>
      <c r="K200" s="87"/>
    </row>
    <row r="201" spans="1:11" s="85" customFormat="1" ht="12.75">
      <c r="A201" s="109">
        <v>3237</v>
      </c>
      <c r="B201" s="77" t="s">
        <v>103</v>
      </c>
      <c r="C201" s="89">
        <f t="shared" si="69"/>
        <v>0</v>
      </c>
      <c r="D201" s="87"/>
      <c r="E201" s="89"/>
      <c r="F201" s="87"/>
      <c r="G201" s="87"/>
      <c r="H201" s="87"/>
      <c r="I201" s="87"/>
      <c r="J201" s="87"/>
      <c r="K201" s="87"/>
    </row>
    <row r="202" spans="1:11" s="85" customFormat="1" ht="12.75">
      <c r="A202" s="54">
        <v>329</v>
      </c>
      <c r="B202" s="83" t="s">
        <v>149</v>
      </c>
      <c r="C202" s="87">
        <f>D202+E202+F202+G202+H202+I202+J202+K202</f>
        <v>1000</v>
      </c>
      <c r="D202" s="87">
        <f>SUM(D204)</f>
        <v>0</v>
      </c>
      <c r="E202" s="87">
        <f>E203+E204</f>
        <v>1000</v>
      </c>
      <c r="F202" s="87">
        <f aca="true" t="shared" si="71" ref="F202:K202">SUM(F204)</f>
        <v>0</v>
      </c>
      <c r="G202" s="87">
        <f t="shared" si="71"/>
        <v>0</v>
      </c>
      <c r="H202" s="87">
        <f t="shared" si="71"/>
        <v>0</v>
      </c>
      <c r="I202" s="87">
        <f t="shared" si="71"/>
        <v>0</v>
      </c>
      <c r="J202" s="87">
        <f t="shared" si="71"/>
        <v>0</v>
      </c>
      <c r="K202" s="87">
        <f t="shared" si="71"/>
        <v>0</v>
      </c>
    </row>
    <row r="203" spans="1:11" s="85" customFormat="1" ht="12.75">
      <c r="A203" s="109">
        <v>3293</v>
      </c>
      <c r="B203" s="77" t="s">
        <v>108</v>
      </c>
      <c r="C203" s="89">
        <f t="shared" si="69"/>
        <v>0</v>
      </c>
      <c r="D203" s="89"/>
      <c r="E203" s="89"/>
      <c r="F203" s="89"/>
      <c r="G203" s="89"/>
      <c r="H203" s="89"/>
      <c r="I203" s="89"/>
      <c r="J203" s="89"/>
      <c r="K203" s="89"/>
    </row>
    <row r="204" spans="1:11" ht="12.75">
      <c r="A204" s="109">
        <v>3299</v>
      </c>
      <c r="B204" s="77" t="s">
        <v>106</v>
      </c>
      <c r="C204" s="89">
        <f t="shared" si="69"/>
        <v>1000</v>
      </c>
      <c r="D204" s="89"/>
      <c r="E204" s="89">
        <v>1000</v>
      </c>
      <c r="F204" s="89"/>
      <c r="G204" s="89"/>
      <c r="H204" s="89"/>
      <c r="I204" s="89"/>
      <c r="J204" s="89"/>
      <c r="K204" s="89"/>
    </row>
    <row r="205" spans="1:11" ht="51">
      <c r="A205" s="108" t="s">
        <v>73</v>
      </c>
      <c r="B205" s="92" t="s">
        <v>52</v>
      </c>
      <c r="C205" s="93">
        <f>SUM(C206)</f>
        <v>0</v>
      </c>
      <c r="D205" s="93">
        <f aca="true" t="shared" si="72" ref="D205:K206">SUM(D206)</f>
        <v>0</v>
      </c>
      <c r="E205" s="93">
        <f t="shared" si="72"/>
        <v>0</v>
      </c>
      <c r="F205" s="93">
        <f t="shared" si="72"/>
        <v>0</v>
      </c>
      <c r="G205" s="93">
        <f t="shared" si="72"/>
        <v>0</v>
      </c>
      <c r="H205" s="93">
        <f t="shared" si="72"/>
        <v>0</v>
      </c>
      <c r="I205" s="93">
        <f t="shared" si="72"/>
        <v>0</v>
      </c>
      <c r="J205" s="93">
        <f t="shared" si="72"/>
        <v>0</v>
      </c>
      <c r="K205" s="93">
        <f t="shared" si="72"/>
        <v>0</v>
      </c>
    </row>
    <row r="206" spans="1:11" s="85" customFormat="1" ht="12.75">
      <c r="A206" s="54">
        <v>3</v>
      </c>
      <c r="B206" s="83" t="s">
        <v>34</v>
      </c>
      <c r="C206" s="87">
        <f aca="true" t="shared" si="73" ref="C206:C212">D206+E206+F206+G206+H206+I206+J206+K206</f>
        <v>0</v>
      </c>
      <c r="D206" s="87">
        <f t="shared" si="72"/>
        <v>0</v>
      </c>
      <c r="E206" s="87">
        <f t="shared" si="72"/>
        <v>0</v>
      </c>
      <c r="F206" s="87">
        <f t="shared" si="72"/>
        <v>0</v>
      </c>
      <c r="G206" s="87">
        <f t="shared" si="72"/>
        <v>0</v>
      </c>
      <c r="H206" s="87">
        <f t="shared" si="72"/>
        <v>0</v>
      </c>
      <c r="I206" s="87">
        <f t="shared" si="72"/>
        <v>0</v>
      </c>
      <c r="J206" s="87">
        <f t="shared" si="72"/>
        <v>0</v>
      </c>
      <c r="K206" s="87">
        <f t="shared" si="72"/>
        <v>0</v>
      </c>
    </row>
    <row r="207" spans="1:11" s="85" customFormat="1" ht="12.75">
      <c r="A207" s="54">
        <v>32</v>
      </c>
      <c r="B207" s="83" t="s">
        <v>18</v>
      </c>
      <c r="C207" s="87">
        <f t="shared" si="73"/>
        <v>0</v>
      </c>
      <c r="D207" s="87">
        <f aca="true" t="shared" si="74" ref="D207:J207">SUM(D208+D211)</f>
        <v>0</v>
      </c>
      <c r="E207" s="87">
        <f t="shared" si="74"/>
        <v>0</v>
      </c>
      <c r="F207" s="87">
        <f t="shared" si="74"/>
        <v>0</v>
      </c>
      <c r="G207" s="87">
        <f t="shared" si="74"/>
        <v>0</v>
      </c>
      <c r="H207" s="87">
        <f>H208+H211+H213</f>
        <v>0</v>
      </c>
      <c r="I207" s="87">
        <f t="shared" si="74"/>
        <v>0</v>
      </c>
      <c r="J207" s="87">
        <f t="shared" si="74"/>
        <v>0</v>
      </c>
      <c r="K207" s="87">
        <f>SUM(K208+K211)</f>
        <v>0</v>
      </c>
    </row>
    <row r="208" spans="1:11" s="85" customFormat="1" ht="12.75">
      <c r="A208" s="54">
        <v>321</v>
      </c>
      <c r="B208" s="83" t="s">
        <v>19</v>
      </c>
      <c r="C208" s="87">
        <f t="shared" si="73"/>
        <v>0</v>
      </c>
      <c r="D208" s="87">
        <f aca="true" t="shared" si="75" ref="D208:K208">SUM(D209)</f>
        <v>0</v>
      </c>
      <c r="E208" s="87">
        <f>SUM(E209+E210)</f>
        <v>0</v>
      </c>
      <c r="F208" s="87">
        <f t="shared" si="75"/>
        <v>0</v>
      </c>
      <c r="G208" s="87">
        <f t="shared" si="75"/>
        <v>0</v>
      </c>
      <c r="H208" s="87">
        <f t="shared" si="75"/>
        <v>0</v>
      </c>
      <c r="I208" s="87">
        <f t="shared" si="75"/>
        <v>0</v>
      </c>
      <c r="J208" s="87">
        <f t="shared" si="75"/>
        <v>0</v>
      </c>
      <c r="K208" s="87">
        <f t="shared" si="75"/>
        <v>0</v>
      </c>
    </row>
    <row r="209" spans="1:11" ht="12.75">
      <c r="A209" s="109">
        <v>3211</v>
      </c>
      <c r="B209" s="77" t="s">
        <v>93</v>
      </c>
      <c r="C209" s="89">
        <f t="shared" si="73"/>
        <v>0</v>
      </c>
      <c r="D209" s="89"/>
      <c r="E209" s="89"/>
      <c r="F209" s="89"/>
      <c r="G209" s="89"/>
      <c r="H209" s="89"/>
      <c r="I209" s="89"/>
      <c r="J209" s="89"/>
      <c r="K209" s="89"/>
    </row>
    <row r="210" spans="1:11" ht="12.75">
      <c r="A210" s="109">
        <v>3214</v>
      </c>
      <c r="B210" s="77" t="s">
        <v>95</v>
      </c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1:11" s="85" customFormat="1" ht="12.75">
      <c r="A211" s="54">
        <v>323</v>
      </c>
      <c r="B211" s="83" t="s">
        <v>21</v>
      </c>
      <c r="C211" s="87">
        <f t="shared" si="73"/>
        <v>0</v>
      </c>
      <c r="D211" s="87">
        <f aca="true" t="shared" si="76" ref="D211:K211">SUM(D212)</f>
        <v>0</v>
      </c>
      <c r="E211" s="87">
        <f t="shared" si="76"/>
        <v>0</v>
      </c>
      <c r="F211" s="87">
        <f t="shared" si="76"/>
        <v>0</v>
      </c>
      <c r="G211" s="87">
        <f t="shared" si="76"/>
        <v>0</v>
      </c>
      <c r="H211" s="87">
        <f t="shared" si="76"/>
        <v>0</v>
      </c>
      <c r="I211" s="87">
        <f t="shared" si="76"/>
        <v>0</v>
      </c>
      <c r="J211" s="87">
        <f t="shared" si="76"/>
        <v>0</v>
      </c>
      <c r="K211" s="87">
        <f t="shared" si="76"/>
        <v>0</v>
      </c>
    </row>
    <row r="212" spans="1:11" ht="12.75">
      <c r="A212" s="109">
        <v>3231</v>
      </c>
      <c r="B212" s="77" t="s">
        <v>100</v>
      </c>
      <c r="C212" s="89">
        <f t="shared" si="73"/>
        <v>0</v>
      </c>
      <c r="D212" s="89"/>
      <c r="E212" s="89">
        <v>0</v>
      </c>
      <c r="F212" s="89"/>
      <c r="G212" s="89"/>
      <c r="H212" s="89"/>
      <c r="I212" s="89"/>
      <c r="J212" s="89"/>
      <c r="K212" s="89"/>
    </row>
    <row r="213" spans="1:11" ht="12.75">
      <c r="A213" s="54">
        <v>329</v>
      </c>
      <c r="B213" s="83" t="s">
        <v>149</v>
      </c>
      <c r="C213" s="87">
        <f>D213+E213+F213+G213+H213+I213</f>
        <v>0</v>
      </c>
      <c r="D213" s="87"/>
      <c r="E213" s="87"/>
      <c r="F213" s="87"/>
      <c r="G213" s="87"/>
      <c r="H213" s="87">
        <f>H214</f>
        <v>0</v>
      </c>
      <c r="I213" s="87"/>
      <c r="J213" s="87"/>
      <c r="K213" s="87"/>
    </row>
    <row r="214" spans="1:11" ht="12.75">
      <c r="A214" s="109">
        <v>3299</v>
      </c>
      <c r="B214" s="77" t="s">
        <v>106</v>
      </c>
      <c r="C214" s="89">
        <f>D214+E214+F214+G214+H214+I214</f>
        <v>0</v>
      </c>
      <c r="D214" s="89"/>
      <c r="E214" s="89"/>
      <c r="F214" s="89"/>
      <c r="G214" s="89"/>
      <c r="H214" s="89"/>
      <c r="I214" s="89"/>
      <c r="J214" s="89"/>
      <c r="K214" s="89"/>
    </row>
    <row r="215" spans="1:11" s="85" customFormat="1" ht="51">
      <c r="A215" s="111" t="s">
        <v>51</v>
      </c>
      <c r="B215" s="99" t="s">
        <v>74</v>
      </c>
      <c r="C215" s="100">
        <f>SUM(C216)</f>
        <v>254880</v>
      </c>
      <c r="D215" s="100">
        <f aca="true" t="shared" si="77" ref="D215:K216">SUM(D216)</f>
        <v>0</v>
      </c>
      <c r="E215" s="100">
        <f t="shared" si="77"/>
        <v>0</v>
      </c>
      <c r="F215" s="100">
        <f t="shared" si="77"/>
        <v>0</v>
      </c>
      <c r="G215" s="100">
        <f t="shared" si="77"/>
        <v>139880</v>
      </c>
      <c r="H215" s="100">
        <f t="shared" si="77"/>
        <v>115000</v>
      </c>
      <c r="I215" s="100">
        <f t="shared" si="77"/>
        <v>0</v>
      </c>
      <c r="J215" s="100">
        <f t="shared" si="77"/>
        <v>0</v>
      </c>
      <c r="K215" s="100">
        <f t="shared" si="77"/>
        <v>0</v>
      </c>
    </row>
    <row r="216" spans="1:11" s="85" customFormat="1" ht="12.75">
      <c r="A216" s="112">
        <v>3</v>
      </c>
      <c r="B216" s="84" t="s">
        <v>34</v>
      </c>
      <c r="C216" s="88">
        <f>D216+E216+F216+G216+H216+I216+J216+K216</f>
        <v>254880</v>
      </c>
      <c r="D216" s="88">
        <f t="shared" si="77"/>
        <v>0</v>
      </c>
      <c r="E216" s="88">
        <f t="shared" si="77"/>
        <v>0</v>
      </c>
      <c r="F216" s="88">
        <f t="shared" si="77"/>
        <v>0</v>
      </c>
      <c r="G216" s="88">
        <f t="shared" si="77"/>
        <v>139880</v>
      </c>
      <c r="H216" s="88">
        <f t="shared" si="77"/>
        <v>115000</v>
      </c>
      <c r="I216" s="88">
        <f t="shared" si="77"/>
        <v>0</v>
      </c>
      <c r="J216" s="88">
        <f t="shared" si="77"/>
        <v>0</v>
      </c>
      <c r="K216" s="88">
        <f t="shared" si="77"/>
        <v>0</v>
      </c>
    </row>
    <row r="217" spans="1:11" s="85" customFormat="1" ht="12.75">
      <c r="A217" s="112">
        <v>32</v>
      </c>
      <c r="B217" s="84" t="s">
        <v>18</v>
      </c>
      <c r="C217" s="88">
        <f aca="true" t="shared" si="78" ref="C217:C235">D217+E217+F217+G217+H217+I217+J217+K217</f>
        <v>254880</v>
      </c>
      <c r="D217" s="88">
        <f aca="true" t="shared" si="79" ref="D217:K217">SUM(D221)</f>
        <v>0</v>
      </c>
      <c r="E217" s="88">
        <f t="shared" si="79"/>
        <v>0</v>
      </c>
      <c r="F217" s="88">
        <f t="shared" si="79"/>
        <v>0</v>
      </c>
      <c r="G217" s="88">
        <f>SUM(G221+G218+G228+G234)</f>
        <v>139880</v>
      </c>
      <c r="H217" s="88">
        <f t="shared" si="79"/>
        <v>115000</v>
      </c>
      <c r="I217" s="88">
        <f t="shared" si="79"/>
        <v>0</v>
      </c>
      <c r="J217" s="88">
        <f t="shared" si="79"/>
        <v>0</v>
      </c>
      <c r="K217" s="88">
        <f t="shared" si="79"/>
        <v>0</v>
      </c>
    </row>
    <row r="218" spans="1:11" s="85" customFormat="1" ht="12.75">
      <c r="A218" s="112">
        <v>321</v>
      </c>
      <c r="B218" s="84" t="s">
        <v>19</v>
      </c>
      <c r="C218" s="88">
        <f t="shared" si="78"/>
        <v>0</v>
      </c>
      <c r="D218" s="88"/>
      <c r="E218" s="88"/>
      <c r="F218" s="88"/>
      <c r="G218" s="88">
        <f>G219+G220</f>
        <v>0</v>
      </c>
      <c r="H218" s="88"/>
      <c r="I218" s="88"/>
      <c r="J218" s="88"/>
      <c r="K218" s="88"/>
    </row>
    <row r="219" spans="1:11" s="85" customFormat="1" ht="12.75">
      <c r="A219" s="113">
        <v>3211</v>
      </c>
      <c r="B219" s="77" t="s">
        <v>93</v>
      </c>
      <c r="C219" s="89">
        <f t="shared" si="78"/>
        <v>0</v>
      </c>
      <c r="D219" s="89"/>
      <c r="E219" s="89"/>
      <c r="F219" s="89"/>
      <c r="G219" s="89"/>
      <c r="H219" s="89"/>
      <c r="I219" s="89"/>
      <c r="J219" s="89"/>
      <c r="K219" s="89"/>
    </row>
    <row r="220" spans="1:11" s="85" customFormat="1" ht="12.75">
      <c r="A220" s="113">
        <v>3213</v>
      </c>
      <c r="B220" s="77" t="s">
        <v>94</v>
      </c>
      <c r="C220" s="89">
        <f t="shared" si="78"/>
        <v>0</v>
      </c>
      <c r="D220" s="89"/>
      <c r="E220" s="89"/>
      <c r="F220" s="89"/>
      <c r="G220" s="89"/>
      <c r="H220" s="89"/>
      <c r="I220" s="89"/>
      <c r="J220" s="89"/>
      <c r="K220" s="89"/>
    </row>
    <row r="221" spans="1:11" s="85" customFormat="1" ht="12.75">
      <c r="A221" s="112">
        <v>322</v>
      </c>
      <c r="B221" s="84" t="s">
        <v>20</v>
      </c>
      <c r="C221" s="88">
        <f t="shared" si="78"/>
        <v>254880</v>
      </c>
      <c r="D221" s="88">
        <f aca="true" t="shared" si="80" ref="D221:J221">SUM(D222:D226)</f>
        <v>0</v>
      </c>
      <c r="E221" s="88">
        <f t="shared" si="80"/>
        <v>0</v>
      </c>
      <c r="F221" s="88">
        <f t="shared" si="80"/>
        <v>0</v>
      </c>
      <c r="G221" s="88">
        <f>SUM(G222:G227)</f>
        <v>139880</v>
      </c>
      <c r="H221" s="88">
        <f t="shared" si="80"/>
        <v>115000</v>
      </c>
      <c r="I221" s="88">
        <f t="shared" si="80"/>
        <v>0</v>
      </c>
      <c r="J221" s="88">
        <f t="shared" si="80"/>
        <v>0</v>
      </c>
      <c r="K221" s="88">
        <f>SUM(K222:K226)</f>
        <v>0</v>
      </c>
    </row>
    <row r="222" spans="1:11" s="86" customFormat="1" ht="12.75" customHeight="1">
      <c r="A222" s="113">
        <v>3221</v>
      </c>
      <c r="B222" s="77" t="s">
        <v>147</v>
      </c>
      <c r="C222" s="89">
        <f t="shared" si="78"/>
        <v>4500</v>
      </c>
      <c r="D222" s="89"/>
      <c r="E222" s="89"/>
      <c r="F222" s="89"/>
      <c r="G222" s="89">
        <v>4500</v>
      </c>
      <c r="H222" s="89"/>
      <c r="I222" s="89"/>
      <c r="J222" s="89"/>
      <c r="K222" s="89"/>
    </row>
    <row r="223" spans="1:11" s="86" customFormat="1" ht="12.75">
      <c r="A223" s="113">
        <v>3222</v>
      </c>
      <c r="B223" s="77" t="s">
        <v>124</v>
      </c>
      <c r="C223" s="89">
        <f t="shared" si="78"/>
        <v>250380</v>
      </c>
      <c r="D223" s="89"/>
      <c r="E223" s="89"/>
      <c r="F223" s="89"/>
      <c r="G223" s="89">
        <v>135380</v>
      </c>
      <c r="H223" s="89">
        <v>115000</v>
      </c>
      <c r="I223" s="89"/>
      <c r="J223" s="89"/>
      <c r="K223" s="89"/>
    </row>
    <row r="224" spans="1:11" s="86" customFormat="1" ht="12.75">
      <c r="A224" s="113">
        <v>3223</v>
      </c>
      <c r="B224" s="77" t="s">
        <v>97</v>
      </c>
      <c r="C224" s="89">
        <f t="shared" si="78"/>
        <v>0</v>
      </c>
      <c r="D224" s="89"/>
      <c r="E224" s="89"/>
      <c r="F224" s="89"/>
      <c r="G224" s="89"/>
      <c r="H224" s="89"/>
      <c r="I224" s="89"/>
      <c r="J224" s="89"/>
      <c r="K224" s="89"/>
    </row>
    <row r="225" spans="1:11" s="86" customFormat="1" ht="12.75">
      <c r="A225" s="113">
        <v>3224</v>
      </c>
      <c r="B225" s="77" t="s">
        <v>142</v>
      </c>
      <c r="C225" s="89">
        <f t="shared" si="78"/>
        <v>0</v>
      </c>
      <c r="D225" s="89"/>
      <c r="E225" s="89"/>
      <c r="F225" s="89"/>
      <c r="G225" s="89"/>
      <c r="H225" s="89"/>
      <c r="I225" s="89"/>
      <c r="J225" s="89"/>
      <c r="K225" s="89"/>
    </row>
    <row r="226" spans="1:11" s="86" customFormat="1" ht="12.75">
      <c r="A226" s="113">
        <v>3225</v>
      </c>
      <c r="B226" s="77" t="s">
        <v>98</v>
      </c>
      <c r="C226" s="89">
        <f t="shared" si="78"/>
        <v>0</v>
      </c>
      <c r="D226" s="89"/>
      <c r="E226" s="89"/>
      <c r="F226" s="89"/>
      <c r="G226" s="89"/>
      <c r="H226" s="89"/>
      <c r="I226" s="89"/>
      <c r="J226" s="89"/>
      <c r="K226" s="89"/>
    </row>
    <row r="227" spans="1:11" s="86" customFormat="1" ht="12.75">
      <c r="A227" s="113">
        <v>3227</v>
      </c>
      <c r="B227" s="77" t="s">
        <v>140</v>
      </c>
      <c r="C227" s="89">
        <f t="shared" si="78"/>
        <v>0</v>
      </c>
      <c r="D227" s="89"/>
      <c r="E227" s="89"/>
      <c r="F227" s="89"/>
      <c r="G227" s="89"/>
      <c r="H227" s="89"/>
      <c r="I227" s="89"/>
      <c r="J227" s="89"/>
      <c r="K227" s="89"/>
    </row>
    <row r="228" spans="1:11" s="85" customFormat="1" ht="12.75">
      <c r="A228" s="112">
        <v>323</v>
      </c>
      <c r="B228" s="84" t="s">
        <v>21</v>
      </c>
      <c r="C228" s="88">
        <f t="shared" si="78"/>
        <v>0</v>
      </c>
      <c r="D228" s="88">
        <f aca="true" t="shared" si="81" ref="D228:K228">SUM(D232)</f>
        <v>0</v>
      </c>
      <c r="E228" s="88">
        <f t="shared" si="81"/>
        <v>0</v>
      </c>
      <c r="F228" s="88">
        <f t="shared" si="81"/>
        <v>0</v>
      </c>
      <c r="G228" s="88">
        <f>SUM(G229:G233)</f>
        <v>0</v>
      </c>
      <c r="H228" s="88">
        <f t="shared" si="81"/>
        <v>0</v>
      </c>
      <c r="I228" s="88">
        <f t="shared" si="81"/>
        <v>0</v>
      </c>
      <c r="J228" s="88">
        <f t="shared" si="81"/>
        <v>0</v>
      </c>
      <c r="K228" s="88">
        <f t="shared" si="81"/>
        <v>0</v>
      </c>
    </row>
    <row r="229" spans="1:11" s="85" customFormat="1" ht="12.75">
      <c r="A229" s="113">
        <v>3231</v>
      </c>
      <c r="B229" s="77" t="s">
        <v>100</v>
      </c>
      <c r="C229" s="89">
        <f t="shared" si="78"/>
        <v>0</v>
      </c>
      <c r="D229" s="89"/>
      <c r="E229" s="89"/>
      <c r="F229" s="89"/>
      <c r="G229" s="89"/>
      <c r="H229" s="89"/>
      <c r="I229" s="89"/>
      <c r="J229" s="89"/>
      <c r="K229" s="89"/>
    </row>
    <row r="230" spans="1:11" s="85" customFormat="1" ht="12.75">
      <c r="A230" s="113">
        <v>3232</v>
      </c>
      <c r="B230" s="77" t="s">
        <v>177</v>
      </c>
      <c r="C230" s="89">
        <f t="shared" si="78"/>
        <v>0</v>
      </c>
      <c r="D230" s="89"/>
      <c r="E230" s="89"/>
      <c r="F230" s="89"/>
      <c r="G230" s="89"/>
      <c r="H230" s="89"/>
      <c r="I230" s="89"/>
      <c r="J230" s="89"/>
      <c r="K230" s="89"/>
    </row>
    <row r="231" spans="1:11" s="85" customFormat="1" ht="12.75">
      <c r="A231" s="113">
        <v>3234</v>
      </c>
      <c r="B231" s="77" t="s">
        <v>101</v>
      </c>
      <c r="C231" s="89">
        <f t="shared" si="78"/>
        <v>0</v>
      </c>
      <c r="D231" s="89"/>
      <c r="E231" s="89"/>
      <c r="F231" s="89"/>
      <c r="G231" s="89"/>
      <c r="H231" s="89"/>
      <c r="I231" s="89"/>
      <c r="J231" s="89"/>
      <c r="K231" s="89"/>
    </row>
    <row r="232" spans="1:11" s="86" customFormat="1" ht="12.75">
      <c r="A232" s="113">
        <v>3236</v>
      </c>
      <c r="B232" s="77" t="s">
        <v>102</v>
      </c>
      <c r="C232" s="89">
        <f t="shared" si="78"/>
        <v>0</v>
      </c>
      <c r="D232" s="89"/>
      <c r="E232" s="89"/>
      <c r="F232" s="89"/>
      <c r="G232" s="89"/>
      <c r="H232" s="89"/>
      <c r="I232" s="89"/>
      <c r="J232" s="89"/>
      <c r="K232" s="89"/>
    </row>
    <row r="233" spans="1:11" s="86" customFormat="1" ht="12.75">
      <c r="A233" s="113">
        <v>3239</v>
      </c>
      <c r="B233" s="77" t="s">
        <v>105</v>
      </c>
      <c r="C233" s="89">
        <f t="shared" si="78"/>
        <v>0</v>
      </c>
      <c r="D233" s="89"/>
      <c r="E233" s="89"/>
      <c r="F233" s="89"/>
      <c r="G233" s="89"/>
      <c r="H233" s="89"/>
      <c r="I233" s="89"/>
      <c r="J233" s="89"/>
      <c r="K233" s="89"/>
    </row>
    <row r="234" spans="1:11" s="86" customFormat="1" ht="25.5">
      <c r="A234" s="121">
        <v>329</v>
      </c>
      <c r="B234" s="83" t="s">
        <v>146</v>
      </c>
      <c r="C234" s="88">
        <f t="shared" si="78"/>
        <v>0</v>
      </c>
      <c r="D234" s="120"/>
      <c r="E234" s="120"/>
      <c r="F234" s="120"/>
      <c r="G234" s="120">
        <f>G235</f>
        <v>0</v>
      </c>
      <c r="H234" s="120"/>
      <c r="I234" s="120"/>
      <c r="J234" s="120"/>
      <c r="K234" s="120"/>
    </row>
    <row r="235" spans="1:11" s="86" customFormat="1" ht="12.75">
      <c r="A235" s="113">
        <v>3299</v>
      </c>
      <c r="B235" s="77" t="s">
        <v>106</v>
      </c>
      <c r="C235" s="89">
        <f t="shared" si="78"/>
        <v>0</v>
      </c>
      <c r="D235" s="89"/>
      <c r="E235" s="89"/>
      <c r="F235" s="89"/>
      <c r="G235" s="89"/>
      <c r="H235" s="89"/>
      <c r="I235" s="89"/>
      <c r="J235" s="89"/>
      <c r="K235" s="89"/>
    </row>
    <row r="236" spans="1:11" s="86" customFormat="1" ht="12.75">
      <c r="A236" s="113"/>
      <c r="B236" s="77"/>
      <c r="C236" s="89"/>
      <c r="D236" s="89"/>
      <c r="E236" s="89"/>
      <c r="F236" s="89"/>
      <c r="G236" s="89"/>
      <c r="H236" s="89"/>
      <c r="I236" s="89"/>
      <c r="J236" s="89"/>
      <c r="K236" s="89"/>
    </row>
    <row r="237" spans="1:11" ht="51">
      <c r="A237" s="108" t="s">
        <v>53</v>
      </c>
      <c r="B237" s="92" t="s">
        <v>75</v>
      </c>
      <c r="C237" s="93">
        <f aca="true" t="shared" si="82" ref="C237:K237">SUM(C238+C261)</f>
        <v>0</v>
      </c>
      <c r="D237" s="93">
        <f t="shared" si="82"/>
        <v>0</v>
      </c>
      <c r="E237" s="93">
        <f t="shared" si="82"/>
        <v>0</v>
      </c>
      <c r="F237" s="93">
        <f t="shared" si="82"/>
        <v>0</v>
      </c>
      <c r="G237" s="93">
        <f t="shared" si="82"/>
        <v>0</v>
      </c>
      <c r="H237" s="93">
        <f t="shared" si="82"/>
        <v>0</v>
      </c>
      <c r="I237" s="93">
        <f t="shared" si="82"/>
        <v>0</v>
      </c>
      <c r="J237" s="93">
        <f t="shared" si="82"/>
        <v>0</v>
      </c>
      <c r="K237" s="93">
        <f t="shared" si="82"/>
        <v>0</v>
      </c>
    </row>
    <row r="238" spans="1:11" s="85" customFormat="1" ht="12.75">
      <c r="A238" s="112">
        <v>3</v>
      </c>
      <c r="B238" s="84" t="s">
        <v>34</v>
      </c>
      <c r="C238" s="88">
        <f>SUM(C244+C239)</f>
        <v>0</v>
      </c>
      <c r="D238" s="88">
        <f aca="true" t="shared" si="83" ref="D238:K238">SUM(D244)</f>
        <v>0</v>
      </c>
      <c r="E238" s="88">
        <f t="shared" si="83"/>
        <v>0</v>
      </c>
      <c r="F238" s="88">
        <f t="shared" si="83"/>
        <v>0</v>
      </c>
      <c r="G238" s="88">
        <f t="shared" si="83"/>
        <v>0</v>
      </c>
      <c r="H238" s="88">
        <f t="shared" si="83"/>
        <v>0</v>
      </c>
      <c r="I238" s="88">
        <f>SUM(I244+I239)</f>
        <v>0</v>
      </c>
      <c r="J238" s="88">
        <f t="shared" si="83"/>
        <v>0</v>
      </c>
      <c r="K238" s="88">
        <f t="shared" si="83"/>
        <v>0</v>
      </c>
    </row>
    <row r="239" spans="1:11" s="85" customFormat="1" ht="12.75">
      <c r="A239" s="112">
        <v>31</v>
      </c>
      <c r="B239" s="84" t="s">
        <v>14</v>
      </c>
      <c r="C239" s="88">
        <f>D239+E239+F239+G239+H239+I239+J239+K239</f>
        <v>0</v>
      </c>
      <c r="D239" s="88"/>
      <c r="E239" s="88"/>
      <c r="F239" s="88"/>
      <c r="G239" s="88"/>
      <c r="H239" s="88"/>
      <c r="I239" s="88">
        <f>I240+I242</f>
        <v>0</v>
      </c>
      <c r="J239" s="88"/>
      <c r="K239" s="88"/>
    </row>
    <row r="240" spans="1:11" s="85" customFormat="1" ht="12.75">
      <c r="A240" s="112">
        <v>311</v>
      </c>
      <c r="B240" s="84" t="s">
        <v>150</v>
      </c>
      <c r="C240" s="88">
        <f>D240+E240+F240+G240+H240+I240+J240+K240</f>
        <v>0</v>
      </c>
      <c r="D240" s="88"/>
      <c r="E240" s="88"/>
      <c r="F240" s="88"/>
      <c r="G240" s="88"/>
      <c r="H240" s="88"/>
      <c r="I240" s="88">
        <f>I241</f>
        <v>0</v>
      </c>
      <c r="J240" s="88"/>
      <c r="K240" s="88"/>
    </row>
    <row r="241" spans="1:11" s="85" customFormat="1" ht="12.75">
      <c r="A241" s="113">
        <v>3111</v>
      </c>
      <c r="B241" s="77" t="s">
        <v>151</v>
      </c>
      <c r="C241" s="89">
        <f>D241+E241+F241+G241+H241+I241+J241+K241</f>
        <v>0</v>
      </c>
      <c r="D241" s="89"/>
      <c r="E241" s="89"/>
      <c r="F241" s="89"/>
      <c r="G241" s="89"/>
      <c r="H241" s="89"/>
      <c r="I241" s="89"/>
      <c r="J241" s="89"/>
      <c r="K241" s="89"/>
    </row>
    <row r="242" spans="1:11" s="85" customFormat="1" ht="12.75">
      <c r="A242" s="112">
        <v>313</v>
      </c>
      <c r="B242" s="84" t="s">
        <v>17</v>
      </c>
      <c r="C242" s="88">
        <f>D242+E242+F242+G242+H242+I242+J242+K242</f>
        <v>0</v>
      </c>
      <c r="D242" s="88"/>
      <c r="E242" s="88"/>
      <c r="F242" s="88"/>
      <c r="G242" s="88"/>
      <c r="H242" s="88"/>
      <c r="I242" s="88">
        <f>I243</f>
        <v>0</v>
      </c>
      <c r="J242" s="88"/>
      <c r="K242" s="88"/>
    </row>
    <row r="243" spans="1:11" s="85" customFormat="1" ht="12.75">
      <c r="A243" s="113">
        <v>3132</v>
      </c>
      <c r="B243" s="77" t="s">
        <v>152</v>
      </c>
      <c r="C243" s="89">
        <f>D243+E243+F243+G243+H243+I243+J243+K243</f>
        <v>0</v>
      </c>
      <c r="D243" s="89"/>
      <c r="E243" s="89"/>
      <c r="F243" s="89"/>
      <c r="G243" s="89"/>
      <c r="H243" s="89"/>
      <c r="I243" s="89"/>
      <c r="J243" s="89"/>
      <c r="K243" s="89"/>
    </row>
    <row r="244" spans="1:11" s="85" customFormat="1" ht="12.75">
      <c r="A244" s="112">
        <v>32</v>
      </c>
      <c r="B244" s="84" t="s">
        <v>18</v>
      </c>
      <c r="C244" s="88">
        <f>C245+C249+C254+C259</f>
        <v>0</v>
      </c>
      <c r="D244" s="88">
        <f aca="true" t="shared" si="84" ref="D244:K244">D245+D249+D254+D259</f>
        <v>0</v>
      </c>
      <c r="E244" s="88">
        <f t="shared" si="84"/>
        <v>0</v>
      </c>
      <c r="F244" s="88">
        <f t="shared" si="84"/>
        <v>0</v>
      </c>
      <c r="G244" s="88">
        <f t="shared" si="84"/>
        <v>0</v>
      </c>
      <c r="H244" s="88">
        <f t="shared" si="84"/>
        <v>0</v>
      </c>
      <c r="I244" s="88">
        <f>I245+I249+I254+I259</f>
        <v>0</v>
      </c>
      <c r="J244" s="88">
        <f t="shared" si="84"/>
        <v>0</v>
      </c>
      <c r="K244" s="88">
        <f t="shared" si="84"/>
        <v>0</v>
      </c>
    </row>
    <row r="245" spans="1:11" s="85" customFormat="1" ht="12.75">
      <c r="A245" s="112">
        <v>321</v>
      </c>
      <c r="B245" s="84" t="s">
        <v>19</v>
      </c>
      <c r="C245" s="88">
        <f>SUM(C246+C247+C248)</f>
        <v>0</v>
      </c>
      <c r="D245" s="88">
        <f aca="true" t="shared" si="85" ref="D245:J245">SUM(D246+D247)</f>
        <v>0</v>
      </c>
      <c r="E245" s="88">
        <f t="shared" si="85"/>
        <v>0</v>
      </c>
      <c r="F245" s="88">
        <f t="shared" si="85"/>
        <v>0</v>
      </c>
      <c r="G245" s="88">
        <f t="shared" si="85"/>
        <v>0</v>
      </c>
      <c r="H245" s="88">
        <f t="shared" si="85"/>
        <v>0</v>
      </c>
      <c r="I245" s="88">
        <f>SUM(I246+I247+I248)</f>
        <v>0</v>
      </c>
      <c r="J245" s="88">
        <f t="shared" si="85"/>
        <v>0</v>
      </c>
      <c r="K245" s="88">
        <f>SUM(K246+K247)</f>
        <v>0</v>
      </c>
    </row>
    <row r="246" spans="1:11" s="86" customFormat="1" ht="12.75">
      <c r="A246" s="113">
        <v>3211</v>
      </c>
      <c r="B246" s="77" t="s">
        <v>93</v>
      </c>
      <c r="C246" s="89">
        <f>D246+E246+F246+G246+H246+I246+J246</f>
        <v>0</v>
      </c>
      <c r="D246" s="89"/>
      <c r="E246" s="89"/>
      <c r="F246" s="89"/>
      <c r="G246" s="89"/>
      <c r="H246" s="89"/>
      <c r="I246" s="89"/>
      <c r="J246" s="89"/>
      <c r="K246" s="89"/>
    </row>
    <row r="247" spans="1:11" s="86" customFormat="1" ht="12.75">
      <c r="A247" s="113">
        <v>3213</v>
      </c>
      <c r="B247" s="77" t="s">
        <v>94</v>
      </c>
      <c r="C247" s="89">
        <f aca="true" t="shared" si="86" ref="C247:C253">D247+E247+F247+G247+H247+I247+J247</f>
        <v>0</v>
      </c>
      <c r="D247" s="89"/>
      <c r="E247" s="89"/>
      <c r="F247" s="89"/>
      <c r="G247" s="89"/>
      <c r="H247" s="89"/>
      <c r="I247" s="89"/>
      <c r="J247" s="89"/>
      <c r="K247" s="89"/>
    </row>
    <row r="248" spans="1:11" s="86" customFormat="1" ht="12.75">
      <c r="A248" s="113">
        <v>3214</v>
      </c>
      <c r="B248" s="77" t="s">
        <v>95</v>
      </c>
      <c r="C248" s="89">
        <f>D248+E248+F248+G248+H248+I248+J248+K248</f>
        <v>0</v>
      </c>
      <c r="D248" s="89"/>
      <c r="E248" s="89"/>
      <c r="F248" s="89"/>
      <c r="G248" s="89"/>
      <c r="H248" s="89"/>
      <c r="I248" s="89"/>
      <c r="J248" s="89"/>
      <c r="K248" s="89"/>
    </row>
    <row r="249" spans="1:11" s="86" customFormat="1" ht="12.75">
      <c r="A249" s="121">
        <v>322</v>
      </c>
      <c r="B249" s="83" t="s">
        <v>20</v>
      </c>
      <c r="C249" s="87">
        <f t="shared" si="86"/>
        <v>0</v>
      </c>
      <c r="D249" s="87"/>
      <c r="E249" s="87"/>
      <c r="F249" s="87"/>
      <c r="G249" s="87"/>
      <c r="H249" s="87"/>
      <c r="I249" s="87">
        <f>SUM(I250:I253)</f>
        <v>0</v>
      </c>
      <c r="J249" s="87"/>
      <c r="K249" s="87"/>
    </row>
    <row r="250" spans="1:11" s="86" customFormat="1" ht="12.75">
      <c r="A250" s="113">
        <v>3221</v>
      </c>
      <c r="B250" s="77" t="s">
        <v>153</v>
      </c>
      <c r="C250" s="89">
        <f t="shared" si="86"/>
        <v>0</v>
      </c>
      <c r="D250" s="89"/>
      <c r="E250" s="89"/>
      <c r="F250" s="89"/>
      <c r="G250" s="89"/>
      <c r="H250" s="89"/>
      <c r="I250" s="89"/>
      <c r="J250" s="89"/>
      <c r="K250" s="89"/>
    </row>
    <row r="251" spans="1:11" s="86" customFormat="1" ht="12.75">
      <c r="A251" s="113">
        <v>3222</v>
      </c>
      <c r="B251" s="77" t="s">
        <v>124</v>
      </c>
      <c r="C251" s="89">
        <f t="shared" si="86"/>
        <v>0</v>
      </c>
      <c r="D251" s="89"/>
      <c r="E251" s="89"/>
      <c r="F251" s="89"/>
      <c r="G251" s="89"/>
      <c r="H251" s="89"/>
      <c r="I251" s="89"/>
      <c r="J251" s="89"/>
      <c r="K251" s="89"/>
    </row>
    <row r="252" spans="1:11" s="86" customFormat="1" ht="12.75">
      <c r="A252" s="113">
        <v>3225</v>
      </c>
      <c r="B252" s="77" t="s">
        <v>154</v>
      </c>
      <c r="C252" s="89">
        <f t="shared" si="86"/>
        <v>0</v>
      </c>
      <c r="D252" s="89"/>
      <c r="E252" s="89"/>
      <c r="F252" s="89"/>
      <c r="G252" s="89"/>
      <c r="H252" s="89"/>
      <c r="I252" s="89"/>
      <c r="J252" s="89"/>
      <c r="K252" s="89"/>
    </row>
    <row r="253" spans="1:11" s="86" customFormat="1" ht="12.75">
      <c r="A253" s="113">
        <v>3227</v>
      </c>
      <c r="B253" s="77" t="s">
        <v>140</v>
      </c>
      <c r="C253" s="89">
        <f t="shared" si="86"/>
        <v>0</v>
      </c>
      <c r="D253" s="89"/>
      <c r="E253" s="89"/>
      <c r="F253" s="89"/>
      <c r="G253" s="89"/>
      <c r="H253" s="89"/>
      <c r="I253" s="89"/>
      <c r="J253" s="89"/>
      <c r="K253" s="89"/>
    </row>
    <row r="254" spans="1:11" s="85" customFormat="1" ht="12.75">
      <c r="A254" s="112">
        <v>323</v>
      </c>
      <c r="B254" s="84" t="s">
        <v>21</v>
      </c>
      <c r="C254" s="88">
        <f>SUM(C256+C257+C258+C255)</f>
        <v>0</v>
      </c>
      <c r="D254" s="88">
        <f aca="true" t="shared" si="87" ref="D254:J254">SUM(D256+D258)</f>
        <v>0</v>
      </c>
      <c r="E254" s="88">
        <f t="shared" si="87"/>
        <v>0</v>
      </c>
      <c r="F254" s="88">
        <f t="shared" si="87"/>
        <v>0</v>
      </c>
      <c r="G254" s="88">
        <f t="shared" si="87"/>
        <v>0</v>
      </c>
      <c r="H254" s="88">
        <f t="shared" si="87"/>
        <v>0</v>
      </c>
      <c r="I254" s="88">
        <f>I255+I256+I257+I258</f>
        <v>0</v>
      </c>
      <c r="J254" s="88">
        <f t="shared" si="87"/>
        <v>0</v>
      </c>
      <c r="K254" s="88">
        <f>SUM(K256+K258)</f>
        <v>0</v>
      </c>
    </row>
    <row r="255" spans="1:11" s="85" customFormat="1" ht="12.75">
      <c r="A255" s="113">
        <v>3232</v>
      </c>
      <c r="B255" s="77" t="s">
        <v>177</v>
      </c>
      <c r="C255" s="89">
        <f>D255+E255+F255+G255+H255+I255+J255+K255</f>
        <v>0</v>
      </c>
      <c r="D255" s="88"/>
      <c r="E255" s="88"/>
      <c r="F255" s="88"/>
      <c r="G255" s="88"/>
      <c r="H255" s="88"/>
      <c r="I255" s="89"/>
      <c r="J255" s="88"/>
      <c r="K255" s="88"/>
    </row>
    <row r="256" spans="1:11" s="86" customFormat="1" ht="12.75">
      <c r="A256" s="113">
        <v>3237</v>
      </c>
      <c r="B256" s="77" t="s">
        <v>103</v>
      </c>
      <c r="C256" s="89">
        <f aca="true" t="shared" si="88" ref="C256:C261">D256+E256+F256+G256+H256+I256+J256+K256</f>
        <v>0</v>
      </c>
      <c r="D256" s="89"/>
      <c r="E256" s="89"/>
      <c r="F256" s="89"/>
      <c r="G256" s="89"/>
      <c r="H256" s="89">
        <v>0</v>
      </c>
      <c r="I256" s="89"/>
      <c r="J256" s="89"/>
      <c r="K256" s="89"/>
    </row>
    <row r="257" spans="1:11" s="86" customFormat="1" ht="12.75">
      <c r="A257" s="113">
        <v>3238</v>
      </c>
      <c r="B257" s="77" t="s">
        <v>104</v>
      </c>
      <c r="C257" s="89">
        <f t="shared" si="88"/>
        <v>0</v>
      </c>
      <c r="D257" s="89"/>
      <c r="E257" s="89"/>
      <c r="F257" s="89"/>
      <c r="G257" s="89"/>
      <c r="H257" s="89"/>
      <c r="I257" s="89"/>
      <c r="J257" s="89"/>
      <c r="K257" s="89"/>
    </row>
    <row r="258" spans="1:11" s="86" customFormat="1" ht="12.75">
      <c r="A258" s="113">
        <v>3239</v>
      </c>
      <c r="B258" s="77" t="s">
        <v>105</v>
      </c>
      <c r="C258" s="89">
        <f t="shared" si="88"/>
        <v>0</v>
      </c>
      <c r="D258" s="89"/>
      <c r="E258" s="89"/>
      <c r="F258" s="89"/>
      <c r="G258" s="89"/>
      <c r="H258" s="89">
        <v>0</v>
      </c>
      <c r="I258" s="89"/>
      <c r="J258" s="89"/>
      <c r="K258" s="89"/>
    </row>
    <row r="259" spans="1:11" s="86" customFormat="1" ht="25.5">
      <c r="A259" s="121">
        <v>329</v>
      </c>
      <c r="B259" s="83" t="s">
        <v>106</v>
      </c>
      <c r="C259" s="87">
        <f t="shared" si="88"/>
        <v>0</v>
      </c>
      <c r="D259" s="87"/>
      <c r="E259" s="87"/>
      <c r="F259" s="87"/>
      <c r="G259" s="87"/>
      <c r="H259" s="87">
        <f>H260</f>
        <v>0</v>
      </c>
      <c r="I259" s="87">
        <f>I260</f>
        <v>0</v>
      </c>
      <c r="J259" s="87"/>
      <c r="K259" s="87"/>
    </row>
    <row r="260" spans="1:11" s="86" customFormat="1" ht="12.75">
      <c r="A260" s="113">
        <v>3299</v>
      </c>
      <c r="B260" s="77" t="s">
        <v>106</v>
      </c>
      <c r="C260" s="89">
        <f t="shared" si="88"/>
        <v>0</v>
      </c>
      <c r="D260" s="89"/>
      <c r="E260" s="89"/>
      <c r="F260" s="89"/>
      <c r="G260" s="89"/>
      <c r="H260" s="89"/>
      <c r="I260" s="89"/>
      <c r="J260" s="89"/>
      <c r="K260" s="89"/>
    </row>
    <row r="261" spans="1:11" s="85" customFormat="1" ht="25.5">
      <c r="A261" s="112">
        <v>4</v>
      </c>
      <c r="B261" s="96" t="s">
        <v>24</v>
      </c>
      <c r="C261" s="87">
        <f t="shared" si="88"/>
        <v>0</v>
      </c>
      <c r="D261" s="88">
        <f aca="true" t="shared" si="89" ref="D261:K261">SUM(D262)</f>
        <v>0</v>
      </c>
      <c r="E261" s="88">
        <f t="shared" si="89"/>
        <v>0</v>
      </c>
      <c r="F261" s="88">
        <f t="shared" si="89"/>
        <v>0</v>
      </c>
      <c r="G261" s="88">
        <f t="shared" si="89"/>
        <v>0</v>
      </c>
      <c r="H261" s="88">
        <f t="shared" si="89"/>
        <v>0</v>
      </c>
      <c r="I261" s="88">
        <f t="shared" si="89"/>
        <v>0</v>
      </c>
      <c r="J261" s="88">
        <f t="shared" si="89"/>
        <v>0</v>
      </c>
      <c r="K261" s="88">
        <f t="shared" si="89"/>
        <v>0</v>
      </c>
    </row>
    <row r="262" spans="1:11" s="85" customFormat="1" ht="25.5">
      <c r="A262" s="112">
        <v>42</v>
      </c>
      <c r="B262" s="96" t="s">
        <v>121</v>
      </c>
      <c r="C262" s="88">
        <f>SUM(C263)</f>
        <v>0</v>
      </c>
      <c r="D262" s="88">
        <f aca="true" t="shared" si="90" ref="D262:K262">SUM(D263)</f>
        <v>0</v>
      </c>
      <c r="E262" s="88">
        <f t="shared" si="90"/>
        <v>0</v>
      </c>
      <c r="F262" s="88">
        <f t="shared" si="90"/>
        <v>0</v>
      </c>
      <c r="G262" s="88">
        <f t="shared" si="90"/>
        <v>0</v>
      </c>
      <c r="H262" s="88">
        <f t="shared" si="90"/>
        <v>0</v>
      </c>
      <c r="I262" s="88">
        <f t="shared" si="90"/>
        <v>0</v>
      </c>
      <c r="J262" s="88">
        <f t="shared" si="90"/>
        <v>0</v>
      </c>
      <c r="K262" s="88">
        <f t="shared" si="90"/>
        <v>0</v>
      </c>
    </row>
    <row r="263" spans="1:11" s="85" customFormat="1" ht="12.75">
      <c r="A263" s="112">
        <v>422</v>
      </c>
      <c r="B263" s="96" t="s">
        <v>122</v>
      </c>
      <c r="C263" s="88">
        <f>C264</f>
        <v>0</v>
      </c>
      <c r="D263" s="88">
        <f aca="true" t="shared" si="91" ref="D263:K263">SUM(D265)</f>
        <v>0</v>
      </c>
      <c r="E263" s="88">
        <f t="shared" si="91"/>
        <v>0</v>
      </c>
      <c r="F263" s="88">
        <f t="shared" si="91"/>
        <v>0</v>
      </c>
      <c r="G263" s="88">
        <f t="shared" si="91"/>
        <v>0</v>
      </c>
      <c r="H263" s="88">
        <f t="shared" si="91"/>
        <v>0</v>
      </c>
      <c r="I263" s="88">
        <f>I264+I265</f>
        <v>0</v>
      </c>
      <c r="J263" s="88">
        <f t="shared" si="91"/>
        <v>0</v>
      </c>
      <c r="K263" s="88">
        <f t="shared" si="91"/>
        <v>0</v>
      </c>
    </row>
    <row r="264" spans="1:11" s="85" customFormat="1" ht="12.75">
      <c r="A264" s="113">
        <v>4221</v>
      </c>
      <c r="B264" s="95" t="s">
        <v>127</v>
      </c>
      <c r="C264" s="89">
        <f>D264+E264+F264+G264+H264+I264+J264+K264</f>
        <v>0</v>
      </c>
      <c r="D264" s="88"/>
      <c r="E264" s="88"/>
      <c r="F264" s="88"/>
      <c r="G264" s="88"/>
      <c r="H264" s="88"/>
      <c r="I264" s="89"/>
      <c r="J264" s="88"/>
      <c r="K264" s="88"/>
    </row>
    <row r="265" spans="1:11" s="86" customFormat="1" ht="12.75">
      <c r="A265" s="113">
        <v>4226</v>
      </c>
      <c r="B265" s="95" t="s">
        <v>123</v>
      </c>
      <c r="C265" s="89">
        <v>0</v>
      </c>
      <c r="D265" s="89"/>
      <c r="E265" s="89"/>
      <c r="F265" s="89"/>
      <c r="G265" s="89"/>
      <c r="H265" s="89">
        <v>0</v>
      </c>
      <c r="I265" s="89"/>
      <c r="J265" s="89"/>
      <c r="K265" s="89"/>
    </row>
    <row r="266" spans="1:11" ht="51">
      <c r="A266" s="108" t="s">
        <v>55</v>
      </c>
      <c r="B266" s="92" t="s">
        <v>54</v>
      </c>
      <c r="C266" s="93">
        <f>SUM(C267)</f>
        <v>0</v>
      </c>
      <c r="D266" s="93">
        <f aca="true" t="shared" si="92" ref="D266:K269">SUM(D267)</f>
        <v>0</v>
      </c>
      <c r="E266" s="93">
        <f t="shared" si="92"/>
        <v>0</v>
      </c>
      <c r="F266" s="93">
        <f t="shared" si="92"/>
        <v>0</v>
      </c>
      <c r="G266" s="93">
        <f t="shared" si="92"/>
        <v>0</v>
      </c>
      <c r="H266" s="93">
        <f t="shared" si="92"/>
        <v>0</v>
      </c>
      <c r="I266" s="93">
        <f t="shared" si="92"/>
        <v>0</v>
      </c>
      <c r="J266" s="93">
        <f t="shared" si="92"/>
        <v>0</v>
      </c>
      <c r="K266" s="93">
        <f t="shared" si="92"/>
        <v>0</v>
      </c>
    </row>
    <row r="267" spans="1:11" s="85" customFormat="1" ht="12.75">
      <c r="A267" s="54">
        <v>3</v>
      </c>
      <c r="B267" s="83" t="s">
        <v>34</v>
      </c>
      <c r="C267" s="87">
        <f>SUM(C268)</f>
        <v>0</v>
      </c>
      <c r="D267" s="87">
        <f t="shared" si="92"/>
        <v>0</v>
      </c>
      <c r="E267" s="87">
        <f t="shared" si="92"/>
        <v>0</v>
      </c>
      <c r="F267" s="87">
        <f t="shared" si="92"/>
        <v>0</v>
      </c>
      <c r="G267" s="87">
        <f t="shared" si="92"/>
        <v>0</v>
      </c>
      <c r="H267" s="87">
        <f t="shared" si="92"/>
        <v>0</v>
      </c>
      <c r="I267" s="87">
        <f t="shared" si="92"/>
        <v>0</v>
      </c>
      <c r="J267" s="87">
        <f t="shared" si="92"/>
        <v>0</v>
      </c>
      <c r="K267" s="87">
        <f t="shared" si="92"/>
        <v>0</v>
      </c>
    </row>
    <row r="268" spans="1:11" s="85" customFormat="1" ht="12.75">
      <c r="A268" s="54">
        <v>32</v>
      </c>
      <c r="B268" s="83" t="s">
        <v>18</v>
      </c>
      <c r="C268" s="87">
        <f>SUM(C269)</f>
        <v>0</v>
      </c>
      <c r="D268" s="87">
        <f t="shared" si="92"/>
        <v>0</v>
      </c>
      <c r="E268" s="87">
        <f t="shared" si="92"/>
        <v>0</v>
      </c>
      <c r="F268" s="87">
        <f t="shared" si="92"/>
        <v>0</v>
      </c>
      <c r="G268" s="87">
        <f t="shared" si="92"/>
        <v>0</v>
      </c>
      <c r="H268" s="87">
        <f t="shared" si="92"/>
        <v>0</v>
      </c>
      <c r="I268" s="87">
        <f t="shared" si="92"/>
        <v>0</v>
      </c>
      <c r="J268" s="87">
        <f t="shared" si="92"/>
        <v>0</v>
      </c>
      <c r="K268" s="87">
        <f t="shared" si="92"/>
        <v>0</v>
      </c>
    </row>
    <row r="269" spans="1:11" s="85" customFormat="1" ht="25.5">
      <c r="A269" s="54">
        <v>329</v>
      </c>
      <c r="B269" s="83" t="s">
        <v>106</v>
      </c>
      <c r="C269" s="87">
        <f>SUM(C270)</f>
        <v>0</v>
      </c>
      <c r="D269" s="87">
        <f t="shared" si="92"/>
        <v>0</v>
      </c>
      <c r="E269" s="87">
        <f t="shared" si="92"/>
        <v>0</v>
      </c>
      <c r="F269" s="87">
        <f t="shared" si="92"/>
        <v>0</v>
      </c>
      <c r="G269" s="87">
        <f t="shared" si="92"/>
        <v>0</v>
      </c>
      <c r="H269" s="87">
        <f t="shared" si="92"/>
        <v>0</v>
      </c>
      <c r="I269" s="87">
        <f t="shared" si="92"/>
        <v>0</v>
      </c>
      <c r="J269" s="87">
        <f t="shared" si="92"/>
        <v>0</v>
      </c>
      <c r="K269" s="87">
        <f t="shared" si="92"/>
        <v>0</v>
      </c>
    </row>
    <row r="270" spans="1:11" ht="12.75">
      <c r="A270" s="109">
        <v>3299</v>
      </c>
      <c r="B270" s="77" t="s">
        <v>106</v>
      </c>
      <c r="C270" s="89">
        <v>0</v>
      </c>
      <c r="D270" s="89"/>
      <c r="E270" s="89">
        <v>0</v>
      </c>
      <c r="F270" s="89"/>
      <c r="G270" s="89"/>
      <c r="H270" s="89"/>
      <c r="I270" s="89"/>
      <c r="J270" s="89"/>
      <c r="K270" s="89"/>
    </row>
    <row r="271" spans="1:11" ht="51">
      <c r="A271" s="108" t="s">
        <v>56</v>
      </c>
      <c r="B271" s="92" t="s">
        <v>76</v>
      </c>
      <c r="C271" s="93">
        <f>SUM(C272)</f>
        <v>266828</v>
      </c>
      <c r="D271" s="93">
        <f aca="true" t="shared" si="93" ref="D271:K271">SUM(D272)</f>
        <v>0</v>
      </c>
      <c r="E271" s="93">
        <f t="shared" si="93"/>
        <v>0</v>
      </c>
      <c r="F271" s="93">
        <f t="shared" si="93"/>
        <v>0</v>
      </c>
      <c r="G271" s="93">
        <f t="shared" si="93"/>
        <v>0</v>
      </c>
      <c r="H271" s="93">
        <f t="shared" si="93"/>
        <v>266828</v>
      </c>
      <c r="I271" s="93">
        <f t="shared" si="93"/>
        <v>0</v>
      </c>
      <c r="J271" s="93">
        <f t="shared" si="93"/>
        <v>0</v>
      </c>
      <c r="K271" s="93">
        <f t="shared" si="93"/>
        <v>0</v>
      </c>
    </row>
    <row r="272" spans="1:11" s="85" customFormat="1" ht="12.75">
      <c r="A272" s="54">
        <v>3</v>
      </c>
      <c r="B272" s="83" t="s">
        <v>34</v>
      </c>
      <c r="C272" s="87">
        <f>D272+E272+F272+G272+H272+I272+J272+K272</f>
        <v>266828</v>
      </c>
      <c r="D272" s="87">
        <f aca="true" t="shared" si="94" ref="D272:J272">SUM(D273+D280)</f>
        <v>0</v>
      </c>
      <c r="E272" s="87">
        <f t="shared" si="94"/>
        <v>0</v>
      </c>
      <c r="F272" s="87">
        <f t="shared" si="94"/>
        <v>0</v>
      </c>
      <c r="G272" s="87">
        <f t="shared" si="94"/>
        <v>0</v>
      </c>
      <c r="H272" s="87">
        <f t="shared" si="94"/>
        <v>266828</v>
      </c>
      <c r="I272" s="87">
        <f t="shared" si="94"/>
        <v>0</v>
      </c>
      <c r="J272" s="87">
        <f t="shared" si="94"/>
        <v>0</v>
      </c>
      <c r="K272" s="87">
        <f>SUM(K273+K280)</f>
        <v>0</v>
      </c>
    </row>
    <row r="273" spans="1:11" s="85" customFormat="1" ht="12.75">
      <c r="A273" s="54">
        <v>31</v>
      </c>
      <c r="B273" s="83" t="s">
        <v>14</v>
      </c>
      <c r="C273" s="87">
        <f aca="true" t="shared" si="95" ref="C273:C291">D273+E273+F273+G273+H273+I273+J273+K273</f>
        <v>260000</v>
      </c>
      <c r="D273" s="87">
        <f aca="true" t="shared" si="96" ref="D273:J273">SUM(D274+D276+D278)</f>
        <v>0</v>
      </c>
      <c r="E273" s="87">
        <f t="shared" si="96"/>
        <v>0</v>
      </c>
      <c r="F273" s="87">
        <f t="shared" si="96"/>
        <v>0</v>
      </c>
      <c r="G273" s="87">
        <f t="shared" si="96"/>
        <v>0</v>
      </c>
      <c r="H273" s="87">
        <f t="shared" si="96"/>
        <v>260000</v>
      </c>
      <c r="I273" s="87">
        <f t="shared" si="96"/>
        <v>0</v>
      </c>
      <c r="J273" s="87">
        <f t="shared" si="96"/>
        <v>0</v>
      </c>
      <c r="K273" s="87">
        <f>SUM(K274+K276+K278)</f>
        <v>0</v>
      </c>
    </row>
    <row r="274" spans="1:11" s="85" customFormat="1" ht="12.75">
      <c r="A274" s="54">
        <v>311</v>
      </c>
      <c r="B274" s="83" t="s">
        <v>15</v>
      </c>
      <c r="C274" s="87">
        <f t="shared" si="95"/>
        <v>215500</v>
      </c>
      <c r="D274" s="87">
        <f aca="true" t="shared" si="97" ref="D274:K274">SUM(D275)</f>
        <v>0</v>
      </c>
      <c r="E274" s="87">
        <f t="shared" si="97"/>
        <v>0</v>
      </c>
      <c r="F274" s="87">
        <f t="shared" si="97"/>
        <v>0</v>
      </c>
      <c r="G274" s="87">
        <f t="shared" si="97"/>
        <v>0</v>
      </c>
      <c r="H274" s="87">
        <f t="shared" si="97"/>
        <v>215500</v>
      </c>
      <c r="I274" s="87">
        <f t="shared" si="97"/>
        <v>0</v>
      </c>
      <c r="J274" s="87">
        <f t="shared" si="97"/>
        <v>0</v>
      </c>
      <c r="K274" s="87">
        <f t="shared" si="97"/>
        <v>0</v>
      </c>
    </row>
    <row r="275" spans="1:11" ht="12.75">
      <c r="A275" s="109">
        <v>3111</v>
      </c>
      <c r="B275" s="77" t="s">
        <v>120</v>
      </c>
      <c r="C275" s="89">
        <f t="shared" si="95"/>
        <v>215500</v>
      </c>
      <c r="D275" s="89"/>
      <c r="E275" s="89"/>
      <c r="F275" s="89"/>
      <c r="G275" s="89"/>
      <c r="H275" s="89">
        <v>215500</v>
      </c>
      <c r="I275" s="89"/>
      <c r="J275" s="89"/>
      <c r="K275" s="89"/>
    </row>
    <row r="276" spans="1:11" s="85" customFormat="1" ht="12.75">
      <c r="A276" s="54">
        <v>312</v>
      </c>
      <c r="B276" s="83" t="s">
        <v>16</v>
      </c>
      <c r="C276" s="87">
        <f t="shared" si="95"/>
        <v>9500</v>
      </c>
      <c r="D276" s="87">
        <f aca="true" t="shared" si="98" ref="D276:K276">SUM(D277)</f>
        <v>0</v>
      </c>
      <c r="E276" s="87">
        <f t="shared" si="98"/>
        <v>0</v>
      </c>
      <c r="F276" s="87">
        <f t="shared" si="98"/>
        <v>0</v>
      </c>
      <c r="G276" s="87">
        <f t="shared" si="98"/>
        <v>0</v>
      </c>
      <c r="H276" s="87">
        <f t="shared" si="98"/>
        <v>9500</v>
      </c>
      <c r="I276" s="87">
        <f t="shared" si="98"/>
        <v>0</v>
      </c>
      <c r="J276" s="87">
        <f t="shared" si="98"/>
        <v>0</v>
      </c>
      <c r="K276" s="87">
        <f t="shared" si="98"/>
        <v>0</v>
      </c>
    </row>
    <row r="277" spans="1:11" ht="12.75">
      <c r="A277" s="109">
        <v>3121</v>
      </c>
      <c r="B277" s="77" t="s">
        <v>16</v>
      </c>
      <c r="C277" s="89">
        <f t="shared" si="95"/>
        <v>9500</v>
      </c>
      <c r="D277" s="89"/>
      <c r="E277" s="89"/>
      <c r="F277" s="89"/>
      <c r="G277" s="89"/>
      <c r="H277" s="89">
        <v>9500</v>
      </c>
      <c r="I277" s="89"/>
      <c r="J277" s="89"/>
      <c r="K277" s="89"/>
    </row>
    <row r="278" spans="1:11" s="85" customFormat="1" ht="12.75">
      <c r="A278" s="54">
        <v>313</v>
      </c>
      <c r="B278" s="83" t="s">
        <v>17</v>
      </c>
      <c r="C278" s="89">
        <f t="shared" si="95"/>
        <v>35000</v>
      </c>
      <c r="D278" s="87">
        <f aca="true" t="shared" si="99" ref="D278:K278">SUM(D279)</f>
        <v>0</v>
      </c>
      <c r="E278" s="87">
        <f t="shared" si="99"/>
        <v>0</v>
      </c>
      <c r="F278" s="87">
        <f t="shared" si="99"/>
        <v>0</v>
      </c>
      <c r="G278" s="87">
        <f t="shared" si="99"/>
        <v>0</v>
      </c>
      <c r="H278" s="87">
        <f t="shared" si="99"/>
        <v>35000</v>
      </c>
      <c r="I278" s="87">
        <f t="shared" si="99"/>
        <v>0</v>
      </c>
      <c r="J278" s="87">
        <f t="shared" si="99"/>
        <v>0</v>
      </c>
      <c r="K278" s="87">
        <f t="shared" si="99"/>
        <v>0</v>
      </c>
    </row>
    <row r="279" spans="1:11" ht="25.5">
      <c r="A279" s="109">
        <v>3132</v>
      </c>
      <c r="B279" s="77" t="s">
        <v>117</v>
      </c>
      <c r="C279" s="89">
        <f t="shared" si="95"/>
        <v>35000</v>
      </c>
      <c r="D279" s="89"/>
      <c r="E279" s="89"/>
      <c r="F279" s="89"/>
      <c r="G279" s="89"/>
      <c r="H279" s="89">
        <v>35000</v>
      </c>
      <c r="I279" s="89"/>
      <c r="J279" s="89"/>
      <c r="K279" s="89"/>
    </row>
    <row r="280" spans="1:11" s="85" customFormat="1" ht="12.75">
      <c r="A280" s="54">
        <v>32</v>
      </c>
      <c r="B280" s="83" t="s">
        <v>18</v>
      </c>
      <c r="C280" s="87">
        <f t="shared" si="95"/>
        <v>6828</v>
      </c>
      <c r="D280" s="87">
        <f aca="true" t="shared" si="100" ref="D280:J280">SUM(D281+D285+D289)</f>
        <v>0</v>
      </c>
      <c r="E280" s="87">
        <f t="shared" si="100"/>
        <v>0</v>
      </c>
      <c r="F280" s="87">
        <f t="shared" si="100"/>
        <v>0</v>
      </c>
      <c r="G280" s="87">
        <f t="shared" si="100"/>
        <v>0</v>
      </c>
      <c r="H280" s="87">
        <f t="shared" si="100"/>
        <v>6828</v>
      </c>
      <c r="I280" s="87">
        <f t="shared" si="100"/>
        <v>0</v>
      </c>
      <c r="J280" s="87">
        <f t="shared" si="100"/>
        <v>0</v>
      </c>
      <c r="K280" s="87">
        <f>SUM(K281+K285+K289)</f>
        <v>0</v>
      </c>
    </row>
    <row r="281" spans="1:11" s="85" customFormat="1" ht="12.75">
      <c r="A281" s="54">
        <v>321</v>
      </c>
      <c r="B281" s="83" t="s">
        <v>19</v>
      </c>
      <c r="C281" s="87">
        <f t="shared" si="95"/>
        <v>6828</v>
      </c>
      <c r="D281" s="87">
        <f aca="true" t="shared" si="101" ref="D281:K281">SUM(D283)</f>
        <v>0</v>
      </c>
      <c r="E281" s="87">
        <f t="shared" si="101"/>
        <v>0</v>
      </c>
      <c r="F281" s="87">
        <f t="shared" si="101"/>
        <v>0</v>
      </c>
      <c r="G281" s="87">
        <f>G282+G283+G284</f>
        <v>0</v>
      </c>
      <c r="H281" s="87">
        <f t="shared" si="101"/>
        <v>6828</v>
      </c>
      <c r="I281" s="87">
        <f t="shared" si="101"/>
        <v>0</v>
      </c>
      <c r="J281" s="87">
        <f t="shared" si="101"/>
        <v>0</v>
      </c>
      <c r="K281" s="87">
        <f t="shared" si="101"/>
        <v>0</v>
      </c>
    </row>
    <row r="282" spans="1:11" s="85" customFormat="1" ht="12.75">
      <c r="A282" s="109">
        <v>3211</v>
      </c>
      <c r="B282" s="77" t="s">
        <v>93</v>
      </c>
      <c r="C282" s="89">
        <f t="shared" si="95"/>
        <v>0</v>
      </c>
      <c r="D282" s="89"/>
      <c r="E282" s="89"/>
      <c r="F282" s="89"/>
      <c r="G282" s="89"/>
      <c r="H282" s="89"/>
      <c r="I282" s="89"/>
      <c r="J282" s="89"/>
      <c r="K282" s="89"/>
    </row>
    <row r="283" spans="1:11" ht="25.5">
      <c r="A283" s="109">
        <v>3212</v>
      </c>
      <c r="B283" s="77" t="s">
        <v>118</v>
      </c>
      <c r="C283" s="89">
        <f t="shared" si="95"/>
        <v>6828</v>
      </c>
      <c r="D283" s="89"/>
      <c r="E283" s="89"/>
      <c r="F283" s="89"/>
      <c r="G283" s="89"/>
      <c r="H283" s="89">
        <v>6828</v>
      </c>
      <c r="I283" s="89"/>
      <c r="J283" s="89"/>
      <c r="K283" s="89"/>
    </row>
    <row r="284" spans="1:11" ht="12.75">
      <c r="A284" s="109">
        <v>3214</v>
      </c>
      <c r="B284" s="77" t="s">
        <v>95</v>
      </c>
      <c r="C284" s="89">
        <f>D284+E284+F284+G284+H284+I284+J284+K284</f>
        <v>0</v>
      </c>
      <c r="D284" s="89"/>
      <c r="E284" s="89"/>
      <c r="F284" s="89"/>
      <c r="G284" s="89"/>
      <c r="H284" s="89"/>
      <c r="I284" s="89"/>
      <c r="J284" s="89"/>
      <c r="K284" s="89"/>
    </row>
    <row r="285" spans="1:11" s="85" customFormat="1" ht="12" customHeight="1">
      <c r="A285" s="54">
        <v>322</v>
      </c>
      <c r="B285" s="83" t="s">
        <v>20</v>
      </c>
      <c r="C285" s="87">
        <f t="shared" si="95"/>
        <v>0</v>
      </c>
      <c r="D285" s="87">
        <f aca="true" t="shared" si="102" ref="D285:J285">SUM(D286+D287)</f>
        <v>0</v>
      </c>
      <c r="E285" s="87">
        <f t="shared" si="102"/>
        <v>0</v>
      </c>
      <c r="F285" s="87">
        <f t="shared" si="102"/>
        <v>0</v>
      </c>
      <c r="G285" s="87">
        <f>SUM(G286+G287+G288)</f>
        <v>0</v>
      </c>
      <c r="H285" s="87">
        <f t="shared" si="102"/>
        <v>0</v>
      </c>
      <c r="I285" s="87">
        <f t="shared" si="102"/>
        <v>0</v>
      </c>
      <c r="J285" s="87">
        <f t="shared" si="102"/>
        <v>0</v>
      </c>
      <c r="K285" s="87">
        <f>SUM(K286+K287)</f>
        <v>0</v>
      </c>
    </row>
    <row r="286" spans="1:11" ht="12.75" customHeight="1">
      <c r="A286" s="109">
        <v>3221</v>
      </c>
      <c r="B286" s="77" t="s">
        <v>145</v>
      </c>
      <c r="C286" s="89">
        <f t="shared" si="95"/>
        <v>0</v>
      </c>
      <c r="D286" s="89"/>
      <c r="E286" s="89"/>
      <c r="F286" s="89"/>
      <c r="G286" s="89"/>
      <c r="H286" s="89"/>
      <c r="I286" s="89"/>
      <c r="J286" s="89"/>
      <c r="K286" s="89"/>
    </row>
    <row r="287" spans="1:11" ht="12.75">
      <c r="A287" s="109">
        <v>3222</v>
      </c>
      <c r="B287" s="77" t="s">
        <v>124</v>
      </c>
      <c r="C287" s="89">
        <f t="shared" si="95"/>
        <v>0</v>
      </c>
      <c r="D287" s="89"/>
      <c r="E287" s="89"/>
      <c r="F287" s="89"/>
      <c r="G287" s="89"/>
      <c r="H287" s="89"/>
      <c r="I287" s="89"/>
      <c r="J287" s="89"/>
      <c r="K287" s="89"/>
    </row>
    <row r="288" spans="1:11" ht="12.75">
      <c r="A288" s="109">
        <v>3225</v>
      </c>
      <c r="B288" s="77" t="s">
        <v>135</v>
      </c>
      <c r="C288" s="89">
        <f t="shared" si="95"/>
        <v>0</v>
      </c>
      <c r="D288" s="89"/>
      <c r="E288" s="89"/>
      <c r="F288" s="89"/>
      <c r="G288" s="89"/>
      <c r="H288" s="89"/>
      <c r="I288" s="89"/>
      <c r="J288" s="89"/>
      <c r="K288" s="89"/>
    </row>
    <row r="289" spans="1:11" s="85" customFormat="1" ht="12.75">
      <c r="A289" s="54">
        <v>323</v>
      </c>
      <c r="B289" s="83" t="s">
        <v>21</v>
      </c>
      <c r="C289" s="87">
        <f t="shared" si="95"/>
        <v>0</v>
      </c>
      <c r="D289" s="87">
        <f aca="true" t="shared" si="103" ref="D289:J289">SUM(D290+D291)</f>
        <v>0</v>
      </c>
      <c r="E289" s="87">
        <f t="shared" si="103"/>
        <v>0</v>
      </c>
      <c r="F289" s="87">
        <f t="shared" si="103"/>
        <v>0</v>
      </c>
      <c r="G289" s="87">
        <f t="shared" si="103"/>
        <v>0</v>
      </c>
      <c r="H289" s="87">
        <f t="shared" si="103"/>
        <v>0</v>
      </c>
      <c r="I289" s="87">
        <f t="shared" si="103"/>
        <v>0</v>
      </c>
      <c r="J289" s="87">
        <f t="shared" si="103"/>
        <v>0</v>
      </c>
      <c r="K289" s="87">
        <f>SUM(K290+K291)</f>
        <v>0</v>
      </c>
    </row>
    <row r="290" spans="1:11" ht="12.75">
      <c r="A290" s="109">
        <v>3236</v>
      </c>
      <c r="B290" s="77" t="s">
        <v>102</v>
      </c>
      <c r="C290" s="89">
        <f t="shared" si="95"/>
        <v>0</v>
      </c>
      <c r="D290" s="89"/>
      <c r="E290" s="89"/>
      <c r="F290" s="89"/>
      <c r="G290" s="89">
        <v>0</v>
      </c>
      <c r="H290" s="89"/>
      <c r="I290" s="89"/>
      <c r="J290" s="89"/>
      <c r="K290" s="89"/>
    </row>
    <row r="291" spans="1:11" ht="12.75">
      <c r="A291" s="109">
        <v>3237</v>
      </c>
      <c r="B291" s="77" t="s">
        <v>103</v>
      </c>
      <c r="C291" s="89">
        <f t="shared" si="95"/>
        <v>0</v>
      </c>
      <c r="D291" s="89"/>
      <c r="E291" s="89"/>
      <c r="F291" s="89"/>
      <c r="G291" s="89"/>
      <c r="H291" s="89">
        <v>0</v>
      </c>
      <c r="I291" s="89"/>
      <c r="J291" s="89"/>
      <c r="K291" s="89"/>
    </row>
    <row r="292" spans="1:11" ht="51">
      <c r="A292" s="108" t="s">
        <v>77</v>
      </c>
      <c r="B292" s="92" t="s">
        <v>58</v>
      </c>
      <c r="C292" s="93">
        <f>SUM(C293)</f>
        <v>5000</v>
      </c>
      <c r="D292" s="93">
        <f aca="true" t="shared" si="104" ref="D292:K295">SUM(D293)</f>
        <v>0</v>
      </c>
      <c r="E292" s="93">
        <f t="shared" si="104"/>
        <v>0</v>
      </c>
      <c r="F292" s="93">
        <f t="shared" si="104"/>
        <v>5000</v>
      </c>
      <c r="G292" s="93">
        <f t="shared" si="104"/>
        <v>0</v>
      </c>
      <c r="H292" s="93">
        <f t="shared" si="104"/>
        <v>0</v>
      </c>
      <c r="I292" s="93">
        <f t="shared" si="104"/>
        <v>0</v>
      </c>
      <c r="J292" s="93">
        <f t="shared" si="104"/>
        <v>0</v>
      </c>
      <c r="K292" s="93">
        <f t="shared" si="104"/>
        <v>0</v>
      </c>
    </row>
    <row r="293" spans="1:11" s="85" customFormat="1" ht="12.75">
      <c r="A293" s="54">
        <v>3</v>
      </c>
      <c r="B293" s="83" t="s">
        <v>34</v>
      </c>
      <c r="C293" s="87">
        <f>SUM(C294)</f>
        <v>5000</v>
      </c>
      <c r="D293" s="87">
        <f t="shared" si="104"/>
        <v>0</v>
      </c>
      <c r="E293" s="87">
        <f t="shared" si="104"/>
        <v>0</v>
      </c>
      <c r="F293" s="87">
        <f t="shared" si="104"/>
        <v>5000</v>
      </c>
      <c r="G293" s="87">
        <f t="shared" si="104"/>
        <v>0</v>
      </c>
      <c r="H293" s="87">
        <f t="shared" si="104"/>
        <v>0</v>
      </c>
      <c r="I293" s="87">
        <f t="shared" si="104"/>
        <v>0</v>
      </c>
      <c r="J293" s="87">
        <f t="shared" si="104"/>
        <v>0</v>
      </c>
      <c r="K293" s="87">
        <f t="shared" si="104"/>
        <v>0</v>
      </c>
    </row>
    <row r="294" spans="1:11" s="85" customFormat="1" ht="12.75">
      <c r="A294" s="54">
        <v>32</v>
      </c>
      <c r="B294" s="83" t="s">
        <v>18</v>
      </c>
      <c r="C294" s="87">
        <f>D294+E294+F294+G294+H294+I294+J294+K294</f>
        <v>5000</v>
      </c>
      <c r="D294" s="87">
        <f aca="true" t="shared" si="105" ref="D294:J294">SUM(D295+D297)</f>
        <v>0</v>
      </c>
      <c r="E294" s="87">
        <f t="shared" si="105"/>
        <v>0</v>
      </c>
      <c r="F294" s="87">
        <f t="shared" si="105"/>
        <v>5000</v>
      </c>
      <c r="G294" s="87">
        <f t="shared" si="105"/>
        <v>0</v>
      </c>
      <c r="H294" s="87">
        <f t="shared" si="105"/>
        <v>0</v>
      </c>
      <c r="I294" s="87">
        <f t="shared" si="105"/>
        <v>0</v>
      </c>
      <c r="J294" s="87">
        <f t="shared" si="105"/>
        <v>0</v>
      </c>
      <c r="K294" s="87">
        <f>SUM(K295+K297)</f>
        <v>0</v>
      </c>
    </row>
    <row r="295" spans="1:11" s="85" customFormat="1" ht="12.75">
      <c r="A295" s="54">
        <v>321</v>
      </c>
      <c r="B295" s="83" t="s">
        <v>19</v>
      </c>
      <c r="C295" s="87">
        <f>SUM(C296)</f>
        <v>0</v>
      </c>
      <c r="D295" s="87">
        <f t="shared" si="104"/>
        <v>0</v>
      </c>
      <c r="E295" s="87">
        <f t="shared" si="104"/>
        <v>0</v>
      </c>
      <c r="F295" s="87">
        <f t="shared" si="104"/>
        <v>0</v>
      </c>
      <c r="G295" s="87">
        <f t="shared" si="104"/>
        <v>0</v>
      </c>
      <c r="H295" s="87">
        <f t="shared" si="104"/>
        <v>0</v>
      </c>
      <c r="I295" s="87">
        <f t="shared" si="104"/>
        <v>0</v>
      </c>
      <c r="J295" s="87">
        <f t="shared" si="104"/>
        <v>0</v>
      </c>
      <c r="K295" s="87">
        <f t="shared" si="104"/>
        <v>0</v>
      </c>
    </row>
    <row r="296" spans="1:11" s="86" customFormat="1" ht="12.75">
      <c r="A296" s="114">
        <v>3211</v>
      </c>
      <c r="B296" s="97" t="s">
        <v>93</v>
      </c>
      <c r="C296" s="98"/>
      <c r="D296" s="98"/>
      <c r="E296" s="98"/>
      <c r="F296" s="98"/>
      <c r="G296" s="98"/>
      <c r="H296" s="98">
        <v>0</v>
      </c>
      <c r="I296" s="98"/>
      <c r="J296" s="98"/>
      <c r="K296" s="98"/>
    </row>
    <row r="297" spans="1:11" s="85" customFormat="1" ht="25.5">
      <c r="A297" s="54">
        <v>329</v>
      </c>
      <c r="B297" s="83" t="s">
        <v>106</v>
      </c>
      <c r="C297" s="87">
        <f>D297+E297+F297+G297+H297+I297+J297+K297</f>
        <v>5000</v>
      </c>
      <c r="D297" s="87">
        <f aca="true" t="shared" si="106" ref="D297:K297">SUM(D298)</f>
        <v>0</v>
      </c>
      <c r="E297" s="87">
        <f t="shared" si="106"/>
        <v>0</v>
      </c>
      <c r="F297" s="87">
        <f t="shared" si="106"/>
        <v>5000</v>
      </c>
      <c r="G297" s="87">
        <f t="shared" si="106"/>
        <v>0</v>
      </c>
      <c r="H297" s="87">
        <f t="shared" si="106"/>
        <v>0</v>
      </c>
      <c r="I297" s="87">
        <f t="shared" si="106"/>
        <v>0</v>
      </c>
      <c r="J297" s="87">
        <f t="shared" si="106"/>
        <v>0</v>
      </c>
      <c r="K297" s="87">
        <f t="shared" si="106"/>
        <v>0</v>
      </c>
    </row>
    <row r="298" spans="1:11" ht="12.75">
      <c r="A298" s="109">
        <v>3299</v>
      </c>
      <c r="B298" s="77" t="s">
        <v>106</v>
      </c>
      <c r="C298" s="87">
        <f>D298+E298+F298+G298+H298+I298+J298+K298</f>
        <v>5000</v>
      </c>
      <c r="D298" s="89"/>
      <c r="E298" s="89"/>
      <c r="F298" s="89">
        <v>5000</v>
      </c>
      <c r="G298" s="89"/>
      <c r="H298" s="89">
        <v>0</v>
      </c>
      <c r="I298" s="89"/>
      <c r="J298" s="89"/>
      <c r="K298" s="89"/>
    </row>
    <row r="299" spans="1:11" ht="51">
      <c r="A299" s="108" t="s">
        <v>78</v>
      </c>
      <c r="B299" s="92" t="s">
        <v>79</v>
      </c>
      <c r="C299" s="93">
        <f>SUM(C300)</f>
        <v>119000</v>
      </c>
      <c r="D299" s="93">
        <f aca="true" t="shared" si="107" ref="D299:K302">SUM(D300)</f>
        <v>0</v>
      </c>
      <c r="E299" s="93">
        <f t="shared" si="107"/>
        <v>0</v>
      </c>
      <c r="F299" s="93">
        <f t="shared" si="107"/>
        <v>0</v>
      </c>
      <c r="G299" s="93">
        <f t="shared" si="107"/>
        <v>95000</v>
      </c>
      <c r="H299" s="93">
        <f t="shared" si="107"/>
        <v>10000</v>
      </c>
      <c r="I299" s="93">
        <f t="shared" si="107"/>
        <v>14000</v>
      </c>
      <c r="J299" s="93">
        <f t="shared" si="107"/>
        <v>0</v>
      </c>
      <c r="K299" s="93">
        <f t="shared" si="107"/>
        <v>0</v>
      </c>
    </row>
    <row r="300" spans="1:11" s="85" customFormat="1" ht="12.75">
      <c r="A300" s="54">
        <v>3</v>
      </c>
      <c r="B300" s="83" t="s">
        <v>34</v>
      </c>
      <c r="C300" s="87">
        <f>SUM(C301)</f>
        <v>119000</v>
      </c>
      <c r="D300" s="87">
        <f t="shared" si="107"/>
        <v>0</v>
      </c>
      <c r="E300" s="87">
        <f t="shared" si="107"/>
        <v>0</v>
      </c>
      <c r="F300" s="87">
        <f t="shared" si="107"/>
        <v>0</v>
      </c>
      <c r="G300" s="87">
        <f t="shared" si="107"/>
        <v>95000</v>
      </c>
      <c r="H300" s="87">
        <f t="shared" si="107"/>
        <v>10000</v>
      </c>
      <c r="I300" s="87">
        <f t="shared" si="107"/>
        <v>14000</v>
      </c>
      <c r="J300" s="87">
        <f t="shared" si="107"/>
        <v>0</v>
      </c>
      <c r="K300" s="87">
        <f t="shared" si="107"/>
        <v>0</v>
      </c>
    </row>
    <row r="301" spans="1:11" s="85" customFormat="1" ht="12.75">
      <c r="A301" s="54">
        <v>32</v>
      </c>
      <c r="B301" s="83" t="s">
        <v>18</v>
      </c>
      <c r="C301" s="87">
        <f>D301+E301+F301+G301+H301+I301+J301+K301</f>
        <v>119000</v>
      </c>
      <c r="D301" s="87">
        <f t="shared" si="107"/>
        <v>0</v>
      </c>
      <c r="E301" s="87">
        <f t="shared" si="107"/>
        <v>0</v>
      </c>
      <c r="F301" s="87">
        <f t="shared" si="107"/>
        <v>0</v>
      </c>
      <c r="G301" s="87">
        <f t="shared" si="107"/>
        <v>95000</v>
      </c>
      <c r="H301" s="87">
        <f t="shared" si="107"/>
        <v>10000</v>
      </c>
      <c r="I301" s="87">
        <f t="shared" si="107"/>
        <v>14000</v>
      </c>
      <c r="J301" s="87">
        <f t="shared" si="107"/>
        <v>0</v>
      </c>
      <c r="K301" s="87">
        <f t="shared" si="107"/>
        <v>0</v>
      </c>
    </row>
    <row r="302" spans="1:11" s="85" customFormat="1" ht="25.5">
      <c r="A302" s="54">
        <v>329</v>
      </c>
      <c r="B302" s="83" t="s">
        <v>106</v>
      </c>
      <c r="C302" s="87">
        <f>D302+E302+F302+G302+H302+I302+J302+K302</f>
        <v>119000</v>
      </c>
      <c r="D302" s="87">
        <f t="shared" si="107"/>
        <v>0</v>
      </c>
      <c r="E302" s="87">
        <f t="shared" si="107"/>
        <v>0</v>
      </c>
      <c r="F302" s="87">
        <f t="shared" si="107"/>
        <v>0</v>
      </c>
      <c r="G302" s="87">
        <f t="shared" si="107"/>
        <v>95000</v>
      </c>
      <c r="H302" s="87">
        <f t="shared" si="107"/>
        <v>10000</v>
      </c>
      <c r="I302" s="87">
        <f t="shared" si="107"/>
        <v>14000</v>
      </c>
      <c r="J302" s="87">
        <f t="shared" si="107"/>
        <v>0</v>
      </c>
      <c r="K302" s="87"/>
    </row>
    <row r="303" spans="1:11" ht="12.75">
      <c r="A303" s="109">
        <v>3299</v>
      </c>
      <c r="B303" s="77" t="s">
        <v>106</v>
      </c>
      <c r="C303" s="87">
        <f>D303+E303+F303+G303+H303+I303+J303+K303</f>
        <v>119000</v>
      </c>
      <c r="D303" s="89"/>
      <c r="E303" s="89">
        <v>0</v>
      </c>
      <c r="F303" s="89"/>
      <c r="G303" s="89">
        <v>95000</v>
      </c>
      <c r="H303" s="89">
        <v>10000</v>
      </c>
      <c r="I303" s="89">
        <v>14000</v>
      </c>
      <c r="J303" s="89"/>
      <c r="K303" s="89"/>
    </row>
    <row r="304" spans="1:11" ht="51">
      <c r="A304" s="108" t="s">
        <v>80</v>
      </c>
      <c r="B304" s="92" t="s">
        <v>57</v>
      </c>
      <c r="C304" s="93">
        <f aca="true" t="shared" si="108" ref="C304:C312">SUM(D304:K304)</f>
        <v>0</v>
      </c>
      <c r="D304" s="93">
        <f>D305</f>
        <v>0</v>
      </c>
      <c r="E304" s="93">
        <f aca="true" t="shared" si="109" ref="E304:K305">E305</f>
        <v>0</v>
      </c>
      <c r="F304" s="93">
        <f t="shared" si="109"/>
        <v>0</v>
      </c>
      <c r="G304" s="93">
        <f t="shared" si="109"/>
        <v>0</v>
      </c>
      <c r="H304" s="93">
        <f t="shared" si="109"/>
        <v>0</v>
      </c>
      <c r="I304" s="93">
        <f t="shared" si="109"/>
        <v>0</v>
      </c>
      <c r="J304" s="93">
        <f t="shared" si="109"/>
        <v>0</v>
      </c>
      <c r="K304" s="93">
        <f t="shared" si="109"/>
        <v>0</v>
      </c>
    </row>
    <row r="305" spans="1:11" ht="12.75">
      <c r="A305" s="175" t="s">
        <v>200</v>
      </c>
      <c r="B305" s="170" t="s">
        <v>34</v>
      </c>
      <c r="C305" s="178">
        <f t="shared" si="108"/>
        <v>0</v>
      </c>
      <c r="D305" s="168">
        <f>D306</f>
        <v>0</v>
      </c>
      <c r="E305" s="168">
        <f t="shared" si="109"/>
        <v>0</v>
      </c>
      <c r="F305" s="168">
        <f t="shared" si="109"/>
        <v>0</v>
      </c>
      <c r="G305" s="168">
        <f t="shared" si="109"/>
        <v>0</v>
      </c>
      <c r="H305" s="168">
        <f t="shared" si="109"/>
        <v>0</v>
      </c>
      <c r="I305" s="168">
        <f t="shared" si="109"/>
        <v>0</v>
      </c>
      <c r="J305" s="168">
        <f t="shared" si="109"/>
        <v>0</v>
      </c>
      <c r="K305" s="168">
        <f t="shared" si="109"/>
        <v>0</v>
      </c>
    </row>
    <row r="306" spans="1:11" ht="12.75">
      <c r="A306" s="176" t="s">
        <v>201</v>
      </c>
      <c r="B306" s="172" t="s">
        <v>18</v>
      </c>
      <c r="C306" s="172">
        <f t="shared" si="108"/>
        <v>0</v>
      </c>
      <c r="D306" s="168">
        <f>D307+D309</f>
        <v>0</v>
      </c>
      <c r="E306" s="168">
        <f aca="true" t="shared" si="110" ref="E306:J306">E307+E309</f>
        <v>0</v>
      </c>
      <c r="F306" s="168">
        <f t="shared" si="110"/>
        <v>0</v>
      </c>
      <c r="G306" s="168">
        <f t="shared" si="110"/>
        <v>0</v>
      </c>
      <c r="H306" s="168">
        <f t="shared" si="110"/>
        <v>0</v>
      </c>
      <c r="I306" s="168">
        <f t="shared" si="110"/>
        <v>0</v>
      </c>
      <c r="J306" s="168">
        <f t="shared" si="110"/>
        <v>0</v>
      </c>
      <c r="K306" s="168"/>
    </row>
    <row r="307" spans="1:11" ht="12.75">
      <c r="A307" s="176" t="s">
        <v>202</v>
      </c>
      <c r="B307" s="172" t="s">
        <v>21</v>
      </c>
      <c r="C307" s="172">
        <f t="shared" si="108"/>
        <v>0</v>
      </c>
      <c r="D307" s="168">
        <f>D308</f>
        <v>0</v>
      </c>
      <c r="E307" s="168">
        <f aca="true" t="shared" si="111" ref="E307:K307">E308</f>
        <v>0</v>
      </c>
      <c r="F307" s="168">
        <f t="shared" si="111"/>
        <v>0</v>
      </c>
      <c r="G307" s="168">
        <f t="shared" si="111"/>
        <v>0</v>
      </c>
      <c r="H307" s="168">
        <f t="shared" si="111"/>
        <v>0</v>
      </c>
      <c r="I307" s="168">
        <f t="shared" si="111"/>
        <v>0</v>
      </c>
      <c r="J307" s="168">
        <f t="shared" si="111"/>
        <v>0</v>
      </c>
      <c r="K307" s="168">
        <f t="shared" si="111"/>
        <v>0</v>
      </c>
    </row>
    <row r="308" spans="1:11" ht="12.75">
      <c r="A308" s="177" t="s">
        <v>203</v>
      </c>
      <c r="B308" s="174" t="s">
        <v>100</v>
      </c>
      <c r="C308" s="174">
        <f t="shared" si="108"/>
        <v>0</v>
      </c>
      <c r="D308" s="168"/>
      <c r="E308" s="168"/>
      <c r="F308" s="168"/>
      <c r="G308" s="168"/>
      <c r="H308" s="168"/>
      <c r="I308" s="168"/>
      <c r="J308" s="168"/>
      <c r="K308" s="168"/>
    </row>
    <row r="309" spans="1:11" ht="12.75">
      <c r="A309" s="176" t="s">
        <v>202</v>
      </c>
      <c r="B309" s="172" t="s">
        <v>21</v>
      </c>
      <c r="C309" s="172">
        <f t="shared" si="108"/>
        <v>0</v>
      </c>
      <c r="D309" s="168">
        <f>D310</f>
        <v>0</v>
      </c>
      <c r="E309" s="168">
        <f aca="true" t="shared" si="112" ref="E309:K309">E310</f>
        <v>0</v>
      </c>
      <c r="F309" s="168">
        <f t="shared" si="112"/>
        <v>0</v>
      </c>
      <c r="G309" s="168">
        <f t="shared" si="112"/>
        <v>0</v>
      </c>
      <c r="H309" s="168">
        <f t="shared" si="112"/>
        <v>0</v>
      </c>
      <c r="I309" s="168">
        <f t="shared" si="112"/>
        <v>0</v>
      </c>
      <c r="J309" s="168">
        <f t="shared" si="112"/>
        <v>0</v>
      </c>
      <c r="K309" s="168">
        <f t="shared" si="112"/>
        <v>0</v>
      </c>
    </row>
    <row r="310" spans="1:11" ht="12.75">
      <c r="A310" s="177" t="s">
        <v>203</v>
      </c>
      <c r="B310" s="174" t="s">
        <v>100</v>
      </c>
      <c r="C310" s="174">
        <f t="shared" si="108"/>
        <v>0</v>
      </c>
      <c r="D310" s="168"/>
      <c r="E310" s="168"/>
      <c r="F310" s="168"/>
      <c r="G310" s="168"/>
      <c r="H310" s="168"/>
      <c r="I310" s="168"/>
      <c r="J310" s="168"/>
      <c r="K310" s="168"/>
    </row>
    <row r="311" spans="1:11" ht="51">
      <c r="A311" s="108" t="s">
        <v>81</v>
      </c>
      <c r="B311" s="92" t="s">
        <v>82</v>
      </c>
      <c r="C311" s="93">
        <f t="shared" si="108"/>
        <v>0</v>
      </c>
      <c r="D311" s="93">
        <f>D312</f>
        <v>0</v>
      </c>
      <c r="E311" s="93">
        <f aca="true" t="shared" si="113" ref="E311:K311">E312</f>
        <v>0</v>
      </c>
      <c r="F311" s="93">
        <f t="shared" si="113"/>
        <v>0</v>
      </c>
      <c r="G311" s="93">
        <f t="shared" si="113"/>
        <v>0</v>
      </c>
      <c r="H311" s="93">
        <f t="shared" si="113"/>
        <v>0</v>
      </c>
      <c r="I311" s="93">
        <f t="shared" si="113"/>
        <v>0</v>
      </c>
      <c r="J311" s="93">
        <f t="shared" si="113"/>
        <v>0</v>
      </c>
      <c r="K311" s="93">
        <f t="shared" si="113"/>
        <v>0</v>
      </c>
    </row>
    <row r="312" spans="1:11" ht="12.75">
      <c r="A312" s="169" t="s">
        <v>200</v>
      </c>
      <c r="B312" s="170" t="s">
        <v>34</v>
      </c>
      <c r="C312" s="168">
        <f t="shared" si="108"/>
        <v>0</v>
      </c>
      <c r="D312" s="168">
        <f>D313+D316</f>
        <v>0</v>
      </c>
      <c r="E312" s="168">
        <f aca="true" t="shared" si="114" ref="E312:K312">E313+E316</f>
        <v>0</v>
      </c>
      <c r="F312" s="168">
        <f t="shared" si="114"/>
        <v>0</v>
      </c>
      <c r="G312" s="168">
        <f t="shared" si="114"/>
        <v>0</v>
      </c>
      <c r="H312" s="168">
        <f t="shared" si="114"/>
        <v>0</v>
      </c>
      <c r="I312" s="168">
        <f t="shared" si="114"/>
        <v>0</v>
      </c>
      <c r="J312" s="168">
        <f t="shared" si="114"/>
        <v>0</v>
      </c>
      <c r="K312" s="168">
        <f t="shared" si="114"/>
        <v>0</v>
      </c>
    </row>
    <row r="313" spans="1:11" ht="12.75">
      <c r="A313" s="171" t="s">
        <v>204</v>
      </c>
      <c r="B313" s="172" t="s">
        <v>14</v>
      </c>
      <c r="C313" s="168">
        <f aca="true" t="shared" si="115" ref="C313:C319">SUM(D313:K313)</f>
        <v>0</v>
      </c>
      <c r="D313" s="168">
        <f>D314</f>
        <v>0</v>
      </c>
      <c r="E313" s="168">
        <f aca="true" t="shared" si="116" ref="E313:K314">E314</f>
        <v>0</v>
      </c>
      <c r="F313" s="168">
        <f t="shared" si="116"/>
        <v>0</v>
      </c>
      <c r="G313" s="168">
        <f t="shared" si="116"/>
        <v>0</v>
      </c>
      <c r="H313" s="168">
        <f t="shared" si="116"/>
        <v>0</v>
      </c>
      <c r="I313" s="168">
        <f t="shared" si="116"/>
        <v>0</v>
      </c>
      <c r="J313" s="168">
        <f t="shared" si="116"/>
        <v>0</v>
      </c>
      <c r="K313" s="168">
        <f t="shared" si="116"/>
        <v>0</v>
      </c>
    </row>
    <row r="314" spans="1:11" ht="12.75">
      <c r="A314" s="171" t="s">
        <v>205</v>
      </c>
      <c r="B314" s="172" t="s">
        <v>15</v>
      </c>
      <c r="C314" s="168">
        <f t="shared" si="115"/>
        <v>0</v>
      </c>
      <c r="D314" s="168">
        <f>D315</f>
        <v>0</v>
      </c>
      <c r="E314" s="168">
        <f t="shared" si="116"/>
        <v>0</v>
      </c>
      <c r="F314" s="168">
        <f t="shared" si="116"/>
        <v>0</v>
      </c>
      <c r="G314" s="168">
        <f t="shared" si="116"/>
        <v>0</v>
      </c>
      <c r="H314" s="168">
        <f t="shared" si="116"/>
        <v>0</v>
      </c>
      <c r="I314" s="168">
        <f t="shared" si="116"/>
        <v>0</v>
      </c>
      <c r="J314" s="168">
        <f t="shared" si="116"/>
        <v>0</v>
      </c>
      <c r="K314" s="168">
        <f t="shared" si="116"/>
        <v>0</v>
      </c>
    </row>
    <row r="315" spans="1:11" ht="12.75">
      <c r="A315" s="173" t="s">
        <v>206</v>
      </c>
      <c r="B315" s="174" t="s">
        <v>120</v>
      </c>
      <c r="C315" s="168">
        <f t="shared" si="115"/>
        <v>0</v>
      </c>
      <c r="D315" s="168"/>
      <c r="E315" s="168"/>
      <c r="F315" s="168"/>
      <c r="G315" s="168"/>
      <c r="H315" s="168"/>
      <c r="I315" s="168"/>
      <c r="J315" s="168"/>
      <c r="K315" s="168"/>
    </row>
    <row r="316" spans="1:11" ht="12.75">
      <c r="A316" s="171" t="s">
        <v>201</v>
      </c>
      <c r="B316" s="172" t="s">
        <v>18</v>
      </c>
      <c r="C316" s="168">
        <f t="shared" si="115"/>
        <v>0</v>
      </c>
      <c r="D316" s="168">
        <f>D317</f>
        <v>0</v>
      </c>
      <c r="E316" s="168">
        <f aca="true" t="shared" si="117" ref="E316:K316">E317</f>
        <v>0</v>
      </c>
      <c r="F316" s="168">
        <f t="shared" si="117"/>
        <v>0</v>
      </c>
      <c r="G316" s="168">
        <f t="shared" si="117"/>
        <v>0</v>
      </c>
      <c r="H316" s="168">
        <f t="shared" si="117"/>
        <v>0</v>
      </c>
      <c r="I316" s="168">
        <f t="shared" si="117"/>
        <v>0</v>
      </c>
      <c r="J316" s="168">
        <f t="shared" si="117"/>
        <v>0</v>
      </c>
      <c r="K316" s="168">
        <f t="shared" si="117"/>
        <v>0</v>
      </c>
    </row>
    <row r="317" spans="1:11" ht="12.75">
      <c r="A317" s="171" t="s">
        <v>207</v>
      </c>
      <c r="B317" s="172" t="s">
        <v>19</v>
      </c>
      <c r="C317" s="168">
        <f t="shared" si="115"/>
        <v>0</v>
      </c>
      <c r="D317" s="168">
        <f>D318+D319</f>
        <v>0</v>
      </c>
      <c r="E317" s="168">
        <f aca="true" t="shared" si="118" ref="E317:K317">E318+E319</f>
        <v>0</v>
      </c>
      <c r="F317" s="168">
        <f t="shared" si="118"/>
        <v>0</v>
      </c>
      <c r="G317" s="168">
        <f t="shared" si="118"/>
        <v>0</v>
      </c>
      <c r="H317" s="168">
        <f t="shared" si="118"/>
        <v>0</v>
      </c>
      <c r="I317" s="168">
        <f t="shared" si="118"/>
        <v>0</v>
      </c>
      <c r="J317" s="168">
        <f t="shared" si="118"/>
        <v>0</v>
      </c>
      <c r="K317" s="168">
        <f t="shared" si="118"/>
        <v>0</v>
      </c>
    </row>
    <row r="318" spans="1:11" ht="24">
      <c r="A318" s="173" t="s">
        <v>208</v>
      </c>
      <c r="B318" s="174" t="s">
        <v>209</v>
      </c>
      <c r="C318" s="168">
        <f t="shared" si="115"/>
        <v>0</v>
      </c>
      <c r="D318" s="168"/>
      <c r="E318" s="168"/>
      <c r="F318" s="168"/>
      <c r="G318" s="168"/>
      <c r="H318" s="168"/>
      <c r="I318" s="168"/>
      <c r="J318" s="168"/>
      <c r="K318" s="168"/>
    </row>
    <row r="319" spans="1:11" ht="12.75">
      <c r="A319" s="173" t="s">
        <v>210</v>
      </c>
      <c r="B319" s="174" t="s">
        <v>94</v>
      </c>
      <c r="C319" s="168">
        <f t="shared" si="115"/>
        <v>0</v>
      </c>
      <c r="D319" s="168"/>
      <c r="E319" s="168"/>
      <c r="F319" s="168"/>
      <c r="G319" s="168"/>
      <c r="H319" s="168"/>
      <c r="I319" s="168"/>
      <c r="J319" s="168"/>
      <c r="K319" s="168"/>
    </row>
    <row r="320" spans="1:11" ht="51">
      <c r="A320" s="108" t="s">
        <v>83</v>
      </c>
      <c r="B320" s="92" t="s">
        <v>63</v>
      </c>
      <c r="C320" s="93">
        <f aca="true" t="shared" si="119" ref="C320:K321">SUM(C321)</f>
        <v>50000</v>
      </c>
      <c r="D320" s="93">
        <f t="shared" si="119"/>
        <v>0</v>
      </c>
      <c r="E320" s="93">
        <f t="shared" si="119"/>
        <v>0</v>
      </c>
      <c r="F320" s="93">
        <f t="shared" si="119"/>
        <v>0</v>
      </c>
      <c r="G320" s="93">
        <f t="shared" si="119"/>
        <v>0</v>
      </c>
      <c r="H320" s="93">
        <f t="shared" si="119"/>
        <v>0</v>
      </c>
      <c r="I320" s="93">
        <f t="shared" si="119"/>
        <v>50000</v>
      </c>
      <c r="J320" s="93">
        <f t="shared" si="119"/>
        <v>0</v>
      </c>
      <c r="K320" s="93">
        <f t="shared" si="119"/>
        <v>0</v>
      </c>
    </row>
    <row r="321" spans="1:11" s="85" customFormat="1" ht="25.5">
      <c r="A321" s="54">
        <v>4</v>
      </c>
      <c r="B321" s="94" t="s">
        <v>24</v>
      </c>
      <c r="C321" s="87">
        <f>D321+E321+F321+G321+H321+I321+J321+K321</f>
        <v>50000</v>
      </c>
      <c r="D321" s="87">
        <f t="shared" si="119"/>
        <v>0</v>
      </c>
      <c r="E321" s="87">
        <f t="shared" si="119"/>
        <v>0</v>
      </c>
      <c r="F321" s="87">
        <f t="shared" si="119"/>
        <v>0</v>
      </c>
      <c r="G321" s="87">
        <f t="shared" si="119"/>
        <v>0</v>
      </c>
      <c r="H321" s="87">
        <f t="shared" si="119"/>
        <v>0</v>
      </c>
      <c r="I321" s="87">
        <f t="shared" si="119"/>
        <v>50000</v>
      </c>
      <c r="J321" s="87">
        <f t="shared" si="119"/>
        <v>0</v>
      </c>
      <c r="K321" s="87">
        <f t="shared" si="119"/>
        <v>0</v>
      </c>
    </row>
    <row r="322" spans="1:11" s="85" customFormat="1" ht="25.5">
      <c r="A322" s="54">
        <v>42</v>
      </c>
      <c r="B322" s="94" t="s">
        <v>121</v>
      </c>
      <c r="C322" s="87">
        <f aca="true" t="shared" si="120" ref="C322:C331">D322+E322+F322+G322+H322+I322+J322+K322</f>
        <v>50000</v>
      </c>
      <c r="D322" s="87">
        <f aca="true" t="shared" si="121" ref="D322:J322">SUM(D323+D330)</f>
        <v>0</v>
      </c>
      <c r="E322" s="87">
        <f t="shared" si="121"/>
        <v>0</v>
      </c>
      <c r="F322" s="87">
        <f t="shared" si="121"/>
        <v>0</v>
      </c>
      <c r="G322" s="87">
        <f t="shared" si="121"/>
        <v>0</v>
      </c>
      <c r="H322" s="87">
        <f t="shared" si="121"/>
        <v>0</v>
      </c>
      <c r="I322" s="87">
        <f t="shared" si="121"/>
        <v>50000</v>
      </c>
      <c r="J322" s="87">
        <f t="shared" si="121"/>
        <v>0</v>
      </c>
      <c r="K322" s="87">
        <f>SUM(K323+K330)</f>
        <v>0</v>
      </c>
    </row>
    <row r="323" spans="1:11" s="85" customFormat="1" ht="12.75">
      <c r="A323" s="54">
        <v>422</v>
      </c>
      <c r="B323" s="94" t="s">
        <v>122</v>
      </c>
      <c r="C323" s="87">
        <f t="shared" si="120"/>
        <v>50000</v>
      </c>
      <c r="D323" s="87">
        <f>SUM(D324:D329)</f>
        <v>0</v>
      </c>
      <c r="E323" s="87">
        <f aca="true" t="shared" si="122" ref="E323:K323">SUM(E324:E329)</f>
        <v>0</v>
      </c>
      <c r="F323" s="87">
        <f t="shared" si="122"/>
        <v>0</v>
      </c>
      <c r="G323" s="87">
        <f t="shared" si="122"/>
        <v>0</v>
      </c>
      <c r="H323" s="87">
        <f t="shared" si="122"/>
        <v>0</v>
      </c>
      <c r="I323" s="87">
        <f t="shared" si="122"/>
        <v>50000</v>
      </c>
      <c r="J323" s="87">
        <f t="shared" si="122"/>
        <v>0</v>
      </c>
      <c r="K323" s="87">
        <f t="shared" si="122"/>
        <v>0</v>
      </c>
    </row>
    <row r="324" spans="1:11" ht="12.75">
      <c r="A324" s="109">
        <v>4221</v>
      </c>
      <c r="B324" s="77" t="s">
        <v>127</v>
      </c>
      <c r="C324" s="89">
        <f t="shared" si="120"/>
        <v>0</v>
      </c>
      <c r="D324" s="89"/>
      <c r="E324" s="89"/>
      <c r="F324" s="89"/>
      <c r="G324" s="89"/>
      <c r="H324" s="89"/>
      <c r="I324" s="89"/>
      <c r="J324" s="89"/>
      <c r="K324" s="89"/>
    </row>
    <row r="325" spans="1:11" ht="12.75">
      <c r="A325" s="109">
        <v>422</v>
      </c>
      <c r="B325" s="77" t="s">
        <v>181</v>
      </c>
      <c r="C325" s="89">
        <f t="shared" si="120"/>
        <v>0</v>
      </c>
      <c r="D325" s="89"/>
      <c r="E325" s="89"/>
      <c r="F325" s="89"/>
      <c r="G325" s="89"/>
      <c r="H325" s="89"/>
      <c r="I325" s="89"/>
      <c r="J325" s="89"/>
      <c r="K325" s="89"/>
    </row>
    <row r="326" spans="1:11" ht="12.75">
      <c r="A326" s="109">
        <v>4223</v>
      </c>
      <c r="B326" s="77" t="s">
        <v>128</v>
      </c>
      <c r="C326" s="89">
        <f t="shared" si="120"/>
        <v>0</v>
      </c>
      <c r="D326" s="89"/>
      <c r="E326" s="89"/>
      <c r="F326" s="89"/>
      <c r="G326" s="89"/>
      <c r="H326" s="89"/>
      <c r="I326" s="89"/>
      <c r="J326" s="89"/>
      <c r="K326" s="89"/>
    </row>
    <row r="327" spans="1:11" ht="12.75">
      <c r="A327" s="109">
        <v>4225</v>
      </c>
      <c r="B327" s="77" t="s">
        <v>129</v>
      </c>
      <c r="C327" s="89">
        <f t="shared" si="120"/>
        <v>50000</v>
      </c>
      <c r="D327" s="89"/>
      <c r="E327" s="89"/>
      <c r="F327" s="89"/>
      <c r="G327" s="89"/>
      <c r="H327" s="89"/>
      <c r="I327" s="89">
        <v>50000</v>
      </c>
      <c r="J327" s="89"/>
      <c r="K327" s="89"/>
    </row>
    <row r="328" spans="1:11" ht="12.75">
      <c r="A328" s="109">
        <v>4226</v>
      </c>
      <c r="B328" s="77" t="s">
        <v>123</v>
      </c>
      <c r="C328" s="89">
        <f t="shared" si="120"/>
        <v>0</v>
      </c>
      <c r="D328" s="89"/>
      <c r="E328" s="89"/>
      <c r="F328" s="89"/>
      <c r="G328" s="89"/>
      <c r="H328" s="89"/>
      <c r="I328" s="89"/>
      <c r="J328" s="89"/>
      <c r="K328" s="89"/>
    </row>
    <row r="329" spans="1:11" ht="25.5">
      <c r="A329" s="109">
        <v>4227</v>
      </c>
      <c r="B329" s="77" t="s">
        <v>130</v>
      </c>
      <c r="C329" s="89">
        <f t="shared" si="120"/>
        <v>0</v>
      </c>
      <c r="D329" s="89"/>
      <c r="E329" s="89"/>
      <c r="F329" s="89"/>
      <c r="G329" s="89"/>
      <c r="H329" s="89"/>
      <c r="I329" s="89"/>
      <c r="J329" s="89"/>
      <c r="K329" s="89"/>
    </row>
    <row r="330" spans="1:11" s="85" customFormat="1" ht="25.5">
      <c r="A330" s="54">
        <v>424</v>
      </c>
      <c r="B330" s="83" t="s">
        <v>131</v>
      </c>
      <c r="C330" s="87">
        <f>D330+E330+F330+G330+H330+I330+J330+K330</f>
        <v>0</v>
      </c>
      <c r="D330" s="87">
        <f>SUM(D331)</f>
        <v>0</v>
      </c>
      <c r="E330" s="87">
        <f>SUM(E331)</f>
        <v>0</v>
      </c>
      <c r="F330" s="87">
        <f aca="true" t="shared" si="123" ref="F330:K330">SUM(F331)</f>
        <v>0</v>
      </c>
      <c r="G330" s="87">
        <f t="shared" si="123"/>
        <v>0</v>
      </c>
      <c r="H330" s="87">
        <f t="shared" si="123"/>
        <v>0</v>
      </c>
      <c r="I330" s="87">
        <f t="shared" si="123"/>
        <v>0</v>
      </c>
      <c r="J330" s="87">
        <f t="shared" si="123"/>
        <v>0</v>
      </c>
      <c r="K330" s="87">
        <f t="shared" si="123"/>
        <v>0</v>
      </c>
    </row>
    <row r="331" spans="1:11" ht="12.75">
      <c r="A331" s="109">
        <v>4241</v>
      </c>
      <c r="B331" s="77" t="s">
        <v>132</v>
      </c>
      <c r="C331" s="89">
        <f t="shared" si="120"/>
        <v>0</v>
      </c>
      <c r="D331" s="89"/>
      <c r="E331" s="89"/>
      <c r="F331" s="89"/>
      <c r="G331" s="89"/>
      <c r="H331" s="89"/>
      <c r="I331" s="89"/>
      <c r="J331" s="89"/>
      <c r="K331" s="89"/>
    </row>
    <row r="332" spans="1:11" ht="51">
      <c r="A332" s="108" t="s">
        <v>84</v>
      </c>
      <c r="B332" s="92" t="s">
        <v>65</v>
      </c>
      <c r="C332" s="93">
        <f>SUM(D332:K332)</f>
        <v>0</v>
      </c>
      <c r="D332" s="93">
        <f>D333</f>
        <v>0</v>
      </c>
      <c r="E332" s="93">
        <f aca="true" t="shared" si="124" ref="E332:K335">E333</f>
        <v>0</v>
      </c>
      <c r="F332" s="93">
        <f t="shared" si="124"/>
        <v>0</v>
      </c>
      <c r="G332" s="93">
        <f t="shared" si="124"/>
        <v>0</v>
      </c>
      <c r="H332" s="93">
        <f t="shared" si="124"/>
        <v>0</v>
      </c>
      <c r="I332" s="93">
        <f t="shared" si="124"/>
        <v>0</v>
      </c>
      <c r="J332" s="93">
        <f t="shared" si="124"/>
        <v>0</v>
      </c>
      <c r="K332" s="93">
        <f t="shared" si="124"/>
        <v>0</v>
      </c>
    </row>
    <row r="333" spans="1:11" ht="24">
      <c r="A333" s="175" t="s">
        <v>41</v>
      </c>
      <c r="B333" s="170" t="s">
        <v>24</v>
      </c>
      <c r="C333" s="168">
        <f>SUM(D333:K333)</f>
        <v>0</v>
      </c>
      <c r="D333" s="168">
        <f>D334</f>
        <v>0</v>
      </c>
      <c r="E333" s="168">
        <f t="shared" si="124"/>
        <v>0</v>
      </c>
      <c r="F333" s="168">
        <f t="shared" si="124"/>
        <v>0</v>
      </c>
      <c r="G333" s="168">
        <f t="shared" si="124"/>
        <v>0</v>
      </c>
      <c r="H333" s="168">
        <f t="shared" si="124"/>
        <v>0</v>
      </c>
      <c r="I333" s="168">
        <f t="shared" si="124"/>
        <v>0</v>
      </c>
      <c r="J333" s="168">
        <f t="shared" si="124"/>
        <v>0</v>
      </c>
      <c r="K333" s="168">
        <f t="shared" si="124"/>
        <v>0</v>
      </c>
    </row>
    <row r="334" spans="1:11" ht="24">
      <c r="A334" s="176" t="s">
        <v>42</v>
      </c>
      <c r="B334" s="172" t="s">
        <v>43</v>
      </c>
      <c r="C334" s="168">
        <f>SUM(D334:K334)</f>
        <v>0</v>
      </c>
      <c r="D334" s="168">
        <f>D335</f>
        <v>0</v>
      </c>
      <c r="E334" s="168">
        <f t="shared" si="124"/>
        <v>0</v>
      </c>
      <c r="F334" s="168">
        <f t="shared" si="124"/>
        <v>0</v>
      </c>
      <c r="G334" s="168">
        <f t="shared" si="124"/>
        <v>0</v>
      </c>
      <c r="H334" s="168">
        <f t="shared" si="124"/>
        <v>0</v>
      </c>
      <c r="I334" s="168">
        <f t="shared" si="124"/>
        <v>0</v>
      </c>
      <c r="J334" s="168">
        <f t="shared" si="124"/>
        <v>0</v>
      </c>
      <c r="K334" s="168">
        <f t="shared" si="124"/>
        <v>0</v>
      </c>
    </row>
    <row r="335" spans="1:11" ht="24">
      <c r="A335" s="176" t="s">
        <v>44</v>
      </c>
      <c r="B335" s="172" t="s">
        <v>45</v>
      </c>
      <c r="C335" s="168">
        <f>SUM(D335:K335)</f>
        <v>0</v>
      </c>
      <c r="D335" s="168">
        <f>D336</f>
        <v>0</v>
      </c>
      <c r="E335" s="168">
        <f t="shared" si="124"/>
        <v>0</v>
      </c>
      <c r="F335" s="168">
        <f t="shared" si="124"/>
        <v>0</v>
      </c>
      <c r="G335" s="168">
        <f t="shared" si="124"/>
        <v>0</v>
      </c>
      <c r="H335" s="168">
        <f t="shared" si="124"/>
        <v>0</v>
      </c>
      <c r="I335" s="168">
        <f t="shared" si="124"/>
        <v>0</v>
      </c>
      <c r="J335" s="168">
        <f t="shared" si="124"/>
        <v>0</v>
      </c>
      <c r="K335" s="168">
        <f t="shared" si="124"/>
        <v>0</v>
      </c>
    </row>
    <row r="336" spans="1:11" ht="24">
      <c r="A336" s="177" t="s">
        <v>211</v>
      </c>
      <c r="B336" s="174" t="s">
        <v>45</v>
      </c>
      <c r="C336" s="168">
        <f>SUM(D336:K336)</f>
        <v>0</v>
      </c>
      <c r="D336" s="168"/>
      <c r="E336" s="168"/>
      <c r="F336" s="168"/>
      <c r="G336" s="168"/>
      <c r="H336" s="168"/>
      <c r="I336" s="168"/>
      <c r="J336" s="168"/>
      <c r="K336" s="168"/>
    </row>
    <row r="337" spans="1:11" s="85" customFormat="1" ht="51">
      <c r="A337" s="111" t="s">
        <v>85</v>
      </c>
      <c r="B337" s="99" t="s">
        <v>86</v>
      </c>
      <c r="C337" s="100">
        <f>SUM(C338)</f>
        <v>0</v>
      </c>
      <c r="D337" s="100">
        <f aca="true" t="shared" si="125" ref="D337:K337">SUM(D338)</f>
        <v>0</v>
      </c>
      <c r="E337" s="100">
        <f t="shared" si="125"/>
        <v>0</v>
      </c>
      <c r="F337" s="100">
        <f t="shared" si="125"/>
        <v>0</v>
      </c>
      <c r="G337" s="100">
        <f t="shared" si="125"/>
        <v>0</v>
      </c>
      <c r="H337" s="100">
        <f t="shared" si="125"/>
        <v>0</v>
      </c>
      <c r="I337" s="100">
        <f t="shared" si="125"/>
        <v>0</v>
      </c>
      <c r="J337" s="100">
        <f t="shared" si="125"/>
        <v>0</v>
      </c>
      <c r="K337" s="100">
        <f t="shared" si="125"/>
        <v>0</v>
      </c>
    </row>
    <row r="338" spans="1:11" s="85" customFormat="1" ht="12.75">
      <c r="A338" s="110">
        <v>3</v>
      </c>
      <c r="B338" s="84" t="s">
        <v>34</v>
      </c>
      <c r="C338" s="88">
        <f aca="true" t="shared" si="126" ref="C338:C343">D338+E338+F338+G338+H338+I338+J338+K338</f>
        <v>0</v>
      </c>
      <c r="D338" s="88">
        <f aca="true" t="shared" si="127" ref="D338:K338">SUM(D339)</f>
        <v>0</v>
      </c>
      <c r="E338" s="88">
        <f t="shared" si="127"/>
        <v>0</v>
      </c>
      <c r="F338" s="88">
        <f t="shared" si="127"/>
        <v>0</v>
      </c>
      <c r="G338" s="88">
        <f>SUM(G339)</f>
        <v>0</v>
      </c>
      <c r="H338" s="88">
        <f t="shared" si="127"/>
        <v>0</v>
      </c>
      <c r="I338" s="88">
        <f t="shared" si="127"/>
        <v>0</v>
      </c>
      <c r="J338" s="88">
        <f t="shared" si="127"/>
        <v>0</v>
      </c>
      <c r="K338" s="88">
        <f t="shared" si="127"/>
        <v>0</v>
      </c>
    </row>
    <row r="339" spans="1:11" s="85" customFormat="1" ht="12.75">
      <c r="A339" s="110">
        <v>32</v>
      </c>
      <c r="B339" s="84" t="s">
        <v>18</v>
      </c>
      <c r="C339" s="88">
        <f t="shared" si="126"/>
        <v>0</v>
      </c>
      <c r="D339" s="88">
        <f aca="true" t="shared" si="128" ref="D339:K339">SUM(D342)</f>
        <v>0</v>
      </c>
      <c r="E339" s="88">
        <f t="shared" si="128"/>
        <v>0</v>
      </c>
      <c r="F339" s="88">
        <f>F340+F342</f>
        <v>0</v>
      </c>
      <c r="G339" s="88">
        <f>SUM(G342+G340)</f>
        <v>0</v>
      </c>
      <c r="H339" s="88">
        <f t="shared" si="128"/>
        <v>0</v>
      </c>
      <c r="I339" s="88">
        <f t="shared" si="128"/>
        <v>0</v>
      </c>
      <c r="J339" s="88">
        <f t="shared" si="128"/>
        <v>0</v>
      </c>
      <c r="K339" s="88">
        <f t="shared" si="128"/>
        <v>0</v>
      </c>
    </row>
    <row r="340" spans="1:11" s="85" customFormat="1" ht="12.75">
      <c r="A340" s="110">
        <v>322</v>
      </c>
      <c r="B340" s="84" t="s">
        <v>20</v>
      </c>
      <c r="C340" s="88">
        <f t="shared" si="126"/>
        <v>0</v>
      </c>
      <c r="D340" s="88"/>
      <c r="E340" s="88"/>
      <c r="F340" s="88">
        <f>F341</f>
        <v>0</v>
      </c>
      <c r="G340" s="88">
        <f>G341</f>
        <v>0</v>
      </c>
      <c r="H340" s="88"/>
      <c r="I340" s="88"/>
      <c r="J340" s="88"/>
      <c r="K340" s="88"/>
    </row>
    <row r="341" spans="1:11" s="85" customFormat="1" ht="12.75">
      <c r="A341" s="109">
        <v>3224</v>
      </c>
      <c r="B341" s="77" t="s">
        <v>142</v>
      </c>
      <c r="C341" s="89">
        <f t="shared" si="126"/>
        <v>0</v>
      </c>
      <c r="D341" s="89"/>
      <c r="E341" s="89"/>
      <c r="F341" s="89"/>
      <c r="G341" s="89"/>
      <c r="H341" s="89"/>
      <c r="I341" s="89"/>
      <c r="J341" s="89"/>
      <c r="K341" s="89"/>
    </row>
    <row r="342" spans="1:11" s="85" customFormat="1" ht="12.75">
      <c r="A342" s="110">
        <v>323</v>
      </c>
      <c r="B342" s="84" t="s">
        <v>21</v>
      </c>
      <c r="C342" s="88">
        <f t="shared" si="126"/>
        <v>0</v>
      </c>
      <c r="D342" s="88">
        <f aca="true" t="shared" si="129" ref="D342:K342">SUM(D343)</f>
        <v>0</v>
      </c>
      <c r="E342" s="88">
        <f t="shared" si="129"/>
        <v>0</v>
      </c>
      <c r="F342" s="88">
        <f t="shared" si="129"/>
        <v>0</v>
      </c>
      <c r="G342" s="88">
        <f t="shared" si="129"/>
        <v>0</v>
      </c>
      <c r="H342" s="88">
        <f t="shared" si="129"/>
        <v>0</v>
      </c>
      <c r="I342" s="88">
        <f t="shared" si="129"/>
        <v>0</v>
      </c>
      <c r="J342" s="88">
        <f t="shared" si="129"/>
        <v>0</v>
      </c>
      <c r="K342" s="88">
        <f t="shared" si="129"/>
        <v>0</v>
      </c>
    </row>
    <row r="343" spans="1:11" ht="12.75">
      <c r="A343" s="109">
        <v>3232</v>
      </c>
      <c r="B343" s="77" t="s">
        <v>148</v>
      </c>
      <c r="C343" s="89">
        <f t="shared" si="126"/>
        <v>0</v>
      </c>
      <c r="D343" s="89"/>
      <c r="E343" s="89"/>
      <c r="F343" s="89"/>
      <c r="G343" s="89">
        <v>0</v>
      </c>
      <c r="H343" s="89"/>
      <c r="I343" s="89">
        <v>0</v>
      </c>
      <c r="J343" s="89"/>
      <c r="K343" s="89"/>
    </row>
    <row r="344" spans="1:11" ht="51">
      <c r="A344" s="108" t="s">
        <v>87</v>
      </c>
      <c r="B344" s="92" t="s">
        <v>88</v>
      </c>
      <c r="C344" s="93">
        <f>SUM(C345)</f>
        <v>0</v>
      </c>
      <c r="D344" s="93">
        <f aca="true" t="shared" si="130" ref="D344:K344">SUM(D345)</f>
        <v>0</v>
      </c>
      <c r="E344" s="93">
        <f t="shared" si="130"/>
        <v>0</v>
      </c>
      <c r="F344" s="93">
        <f t="shared" si="130"/>
        <v>0</v>
      </c>
      <c r="G344" s="93">
        <f t="shared" si="130"/>
        <v>0</v>
      </c>
      <c r="H344" s="93">
        <f t="shared" si="130"/>
        <v>0</v>
      </c>
      <c r="I344" s="93">
        <f t="shared" si="130"/>
        <v>0</v>
      </c>
      <c r="J344" s="93">
        <f t="shared" si="130"/>
        <v>0</v>
      </c>
      <c r="K344" s="93">
        <f t="shared" si="130"/>
        <v>0</v>
      </c>
    </row>
    <row r="345" spans="1:11" s="85" customFormat="1" ht="12.75">
      <c r="A345" s="54">
        <v>3</v>
      </c>
      <c r="B345" s="83" t="s">
        <v>34</v>
      </c>
      <c r="C345" s="87">
        <f>SUM(C346+C351)</f>
        <v>0</v>
      </c>
      <c r="D345" s="87">
        <f aca="true" t="shared" si="131" ref="D345:J345">SUM(D346+D351)</f>
        <v>0</v>
      </c>
      <c r="E345" s="87">
        <f t="shared" si="131"/>
        <v>0</v>
      </c>
      <c r="F345" s="87">
        <f t="shared" si="131"/>
        <v>0</v>
      </c>
      <c r="G345" s="87">
        <f t="shared" si="131"/>
        <v>0</v>
      </c>
      <c r="H345" s="87">
        <f t="shared" si="131"/>
        <v>0</v>
      </c>
      <c r="I345" s="87">
        <f t="shared" si="131"/>
        <v>0</v>
      </c>
      <c r="J345" s="87">
        <f t="shared" si="131"/>
        <v>0</v>
      </c>
      <c r="K345" s="87">
        <f>SUM(K346+K351)</f>
        <v>0</v>
      </c>
    </row>
    <row r="346" spans="1:11" s="85" customFormat="1" ht="12.75">
      <c r="A346" s="54">
        <v>32</v>
      </c>
      <c r="B346" s="83" t="s">
        <v>18</v>
      </c>
      <c r="C346" s="87">
        <f>SUM(C347+C349)</f>
        <v>0</v>
      </c>
      <c r="D346" s="87">
        <f aca="true" t="shared" si="132" ref="D346:J346">SUM(D347+D349)</f>
        <v>0</v>
      </c>
      <c r="E346" s="87">
        <f t="shared" si="132"/>
        <v>0</v>
      </c>
      <c r="F346" s="87">
        <f t="shared" si="132"/>
        <v>0</v>
      </c>
      <c r="G346" s="87">
        <f t="shared" si="132"/>
        <v>0</v>
      </c>
      <c r="H346" s="87">
        <f t="shared" si="132"/>
        <v>0</v>
      </c>
      <c r="I346" s="87">
        <f t="shared" si="132"/>
        <v>0</v>
      </c>
      <c r="J346" s="87">
        <f t="shared" si="132"/>
        <v>0</v>
      </c>
      <c r="K346" s="87">
        <f>SUM(K347+K349)</f>
        <v>0</v>
      </c>
    </row>
    <row r="347" spans="1:11" s="85" customFormat="1" ht="12.75">
      <c r="A347" s="54">
        <v>322</v>
      </c>
      <c r="B347" s="83" t="s">
        <v>20</v>
      </c>
      <c r="C347" s="87">
        <f>SUM(C348)</f>
        <v>0</v>
      </c>
      <c r="D347" s="87">
        <f aca="true" t="shared" si="133" ref="D347:K347">SUM(D348)</f>
        <v>0</v>
      </c>
      <c r="E347" s="87">
        <f t="shared" si="133"/>
        <v>0</v>
      </c>
      <c r="F347" s="87">
        <f t="shared" si="133"/>
        <v>0</v>
      </c>
      <c r="G347" s="87">
        <f t="shared" si="133"/>
        <v>0</v>
      </c>
      <c r="H347" s="87">
        <f t="shared" si="133"/>
        <v>0</v>
      </c>
      <c r="I347" s="87">
        <f t="shared" si="133"/>
        <v>0</v>
      </c>
      <c r="J347" s="87">
        <f t="shared" si="133"/>
        <v>0</v>
      </c>
      <c r="K347" s="87">
        <f t="shared" si="133"/>
        <v>0</v>
      </c>
    </row>
    <row r="348" spans="1:11" ht="12.75">
      <c r="A348" s="109">
        <v>3222</v>
      </c>
      <c r="B348" s="77" t="s">
        <v>124</v>
      </c>
      <c r="C348" s="89">
        <v>0</v>
      </c>
      <c r="D348" s="89"/>
      <c r="E348" s="89">
        <v>0</v>
      </c>
      <c r="F348" s="89"/>
      <c r="G348" s="89"/>
      <c r="H348" s="89"/>
      <c r="I348" s="89"/>
      <c r="J348" s="89"/>
      <c r="K348" s="89"/>
    </row>
    <row r="349" spans="1:11" s="85" customFormat="1" ht="25.5">
      <c r="A349" s="54">
        <v>329</v>
      </c>
      <c r="B349" s="83" t="s">
        <v>106</v>
      </c>
      <c r="C349" s="87">
        <f>SUM(C350)</f>
        <v>0</v>
      </c>
      <c r="D349" s="87">
        <f aca="true" t="shared" si="134" ref="D349:K349">SUM(D350)</f>
        <v>0</v>
      </c>
      <c r="E349" s="87">
        <f t="shared" si="134"/>
        <v>0</v>
      </c>
      <c r="F349" s="87">
        <f t="shared" si="134"/>
        <v>0</v>
      </c>
      <c r="G349" s="87">
        <f t="shared" si="134"/>
        <v>0</v>
      </c>
      <c r="H349" s="87">
        <f t="shared" si="134"/>
        <v>0</v>
      </c>
      <c r="I349" s="87">
        <f t="shared" si="134"/>
        <v>0</v>
      </c>
      <c r="J349" s="87">
        <f t="shared" si="134"/>
        <v>0</v>
      </c>
      <c r="K349" s="87">
        <f t="shared" si="134"/>
        <v>0</v>
      </c>
    </row>
    <row r="350" spans="1:11" ht="12.75">
      <c r="A350" s="109">
        <v>3299</v>
      </c>
      <c r="B350" s="77" t="s">
        <v>106</v>
      </c>
      <c r="C350" s="89">
        <v>0</v>
      </c>
      <c r="D350" s="89"/>
      <c r="E350" s="89">
        <v>0</v>
      </c>
      <c r="F350" s="89"/>
      <c r="G350" s="89"/>
      <c r="H350" s="89"/>
      <c r="I350" s="89"/>
      <c r="J350" s="89"/>
      <c r="K350" s="89"/>
    </row>
    <row r="351" spans="1:11" s="85" customFormat="1" ht="25.5">
      <c r="A351" s="54">
        <v>37</v>
      </c>
      <c r="B351" s="77" t="s">
        <v>114</v>
      </c>
      <c r="C351" s="87">
        <f>SUM(C352)</f>
        <v>0</v>
      </c>
      <c r="D351" s="87">
        <f aca="true" t="shared" si="135" ref="D351:K352">SUM(D352)</f>
        <v>0</v>
      </c>
      <c r="E351" s="87">
        <f t="shared" si="135"/>
        <v>0</v>
      </c>
      <c r="F351" s="87">
        <f t="shared" si="135"/>
        <v>0</v>
      </c>
      <c r="G351" s="87">
        <f t="shared" si="135"/>
        <v>0</v>
      </c>
      <c r="H351" s="87">
        <f t="shared" si="135"/>
        <v>0</v>
      </c>
      <c r="I351" s="87">
        <f t="shared" si="135"/>
        <v>0</v>
      </c>
      <c r="J351" s="87">
        <f t="shared" si="135"/>
        <v>0</v>
      </c>
      <c r="K351" s="87">
        <f t="shared" si="135"/>
        <v>0</v>
      </c>
    </row>
    <row r="352" spans="1:11" s="85" customFormat="1" ht="25.5">
      <c r="A352" s="54">
        <v>372</v>
      </c>
      <c r="B352" s="77" t="s">
        <v>115</v>
      </c>
      <c r="C352" s="87">
        <f>SUM(C353)</f>
        <v>0</v>
      </c>
      <c r="D352" s="87">
        <f t="shared" si="135"/>
        <v>0</v>
      </c>
      <c r="E352" s="87">
        <f t="shared" si="135"/>
        <v>0</v>
      </c>
      <c r="F352" s="87">
        <f t="shared" si="135"/>
        <v>0</v>
      </c>
      <c r="G352" s="87">
        <f t="shared" si="135"/>
        <v>0</v>
      </c>
      <c r="H352" s="87">
        <f t="shared" si="135"/>
        <v>0</v>
      </c>
      <c r="I352" s="87">
        <f t="shared" si="135"/>
        <v>0</v>
      </c>
      <c r="J352" s="87">
        <f t="shared" si="135"/>
        <v>0</v>
      </c>
      <c r="K352" s="87">
        <f t="shared" si="135"/>
        <v>0</v>
      </c>
    </row>
    <row r="353" spans="1:11" ht="25.5">
      <c r="A353" s="109">
        <v>3721</v>
      </c>
      <c r="B353" s="77" t="s">
        <v>125</v>
      </c>
      <c r="C353" s="89">
        <f>D353+E353+F353+G353+H353+I353+J353+K353</f>
        <v>0</v>
      </c>
      <c r="D353" s="89"/>
      <c r="E353" s="89"/>
      <c r="F353" s="89"/>
      <c r="G353" s="89"/>
      <c r="H353" s="89"/>
      <c r="I353" s="89"/>
      <c r="J353" s="89"/>
      <c r="K353" s="89"/>
    </row>
    <row r="354" spans="1:11" ht="51">
      <c r="A354" s="108" t="s">
        <v>89</v>
      </c>
      <c r="B354" s="92" t="s">
        <v>90</v>
      </c>
      <c r="C354" s="93">
        <f aca="true" t="shared" si="136" ref="C354:K354">SUM(C355+C359)</f>
        <v>152800</v>
      </c>
      <c r="D354" s="93">
        <f t="shared" si="136"/>
        <v>0</v>
      </c>
      <c r="E354" s="93">
        <f t="shared" si="136"/>
        <v>152800</v>
      </c>
      <c r="F354" s="93">
        <f t="shared" si="136"/>
        <v>0</v>
      </c>
      <c r="G354" s="93">
        <f t="shared" si="136"/>
        <v>0</v>
      </c>
      <c r="H354" s="93">
        <f t="shared" si="136"/>
        <v>0</v>
      </c>
      <c r="I354" s="93">
        <f t="shared" si="136"/>
        <v>0</v>
      </c>
      <c r="J354" s="93">
        <f t="shared" si="136"/>
        <v>0</v>
      </c>
      <c r="K354" s="93">
        <f t="shared" si="136"/>
        <v>0</v>
      </c>
    </row>
    <row r="355" spans="1:11" s="85" customFormat="1" ht="12.75">
      <c r="A355" s="110">
        <v>3</v>
      </c>
      <c r="B355" s="84" t="s">
        <v>34</v>
      </c>
      <c r="C355" s="88">
        <f>D355+E355+F355+G355+H355+I355+J355+K355</f>
        <v>70300</v>
      </c>
      <c r="D355" s="88">
        <f aca="true" t="shared" si="137" ref="D355:K357">SUM(D356)</f>
        <v>0</v>
      </c>
      <c r="E355" s="88">
        <f t="shared" si="137"/>
        <v>70300</v>
      </c>
      <c r="F355" s="88">
        <f t="shared" si="137"/>
        <v>0</v>
      </c>
      <c r="G355" s="88">
        <f t="shared" si="137"/>
        <v>0</v>
      </c>
      <c r="H355" s="88">
        <f t="shared" si="137"/>
        <v>0</v>
      </c>
      <c r="I355" s="88">
        <f t="shared" si="137"/>
        <v>0</v>
      </c>
      <c r="J355" s="88">
        <f t="shared" si="137"/>
        <v>0</v>
      </c>
      <c r="K355" s="88">
        <f t="shared" si="137"/>
        <v>0</v>
      </c>
    </row>
    <row r="356" spans="1:11" s="85" customFormat="1" ht="38.25">
      <c r="A356" s="110">
        <v>37</v>
      </c>
      <c r="B356" s="84" t="s">
        <v>114</v>
      </c>
      <c r="C356" s="88">
        <f aca="true" t="shared" si="138" ref="C356:C362">D356+E356+F356+G356+H356+I356+J356+K356</f>
        <v>70300</v>
      </c>
      <c r="D356" s="88">
        <f t="shared" si="137"/>
        <v>0</v>
      </c>
      <c r="E356" s="88">
        <f t="shared" si="137"/>
        <v>70300</v>
      </c>
      <c r="F356" s="88">
        <f t="shared" si="137"/>
        <v>0</v>
      </c>
      <c r="G356" s="88">
        <f t="shared" si="137"/>
        <v>0</v>
      </c>
      <c r="H356" s="88">
        <f t="shared" si="137"/>
        <v>0</v>
      </c>
      <c r="I356" s="88">
        <f t="shared" si="137"/>
        <v>0</v>
      </c>
      <c r="J356" s="88">
        <f t="shared" si="137"/>
        <v>0</v>
      </c>
      <c r="K356" s="88">
        <f t="shared" si="137"/>
        <v>0</v>
      </c>
    </row>
    <row r="357" spans="1:11" s="85" customFormat="1" ht="25.5">
      <c r="A357" s="110">
        <v>372</v>
      </c>
      <c r="B357" s="84" t="s">
        <v>115</v>
      </c>
      <c r="C357" s="88">
        <f t="shared" si="138"/>
        <v>70300</v>
      </c>
      <c r="D357" s="88">
        <f t="shared" si="137"/>
        <v>0</v>
      </c>
      <c r="E357" s="88">
        <f t="shared" si="137"/>
        <v>70300</v>
      </c>
      <c r="F357" s="88">
        <f t="shared" si="137"/>
        <v>0</v>
      </c>
      <c r="G357" s="88">
        <f t="shared" si="137"/>
        <v>0</v>
      </c>
      <c r="H357" s="88">
        <f t="shared" si="137"/>
        <v>0</v>
      </c>
      <c r="I357" s="88">
        <f t="shared" si="137"/>
        <v>0</v>
      </c>
      <c r="J357" s="88">
        <f t="shared" si="137"/>
        <v>0</v>
      </c>
      <c r="K357" s="88">
        <f t="shared" si="137"/>
        <v>0</v>
      </c>
    </row>
    <row r="358" spans="1:11" ht="25.5">
      <c r="A358" s="109">
        <v>3722</v>
      </c>
      <c r="B358" s="77" t="s">
        <v>126</v>
      </c>
      <c r="C358" s="89">
        <f t="shared" si="138"/>
        <v>70300</v>
      </c>
      <c r="D358" s="89"/>
      <c r="E358" s="89">
        <v>70300</v>
      </c>
      <c r="F358" s="89"/>
      <c r="G358" s="89"/>
      <c r="H358" s="89"/>
      <c r="I358" s="89"/>
      <c r="J358" s="89"/>
      <c r="K358" s="89"/>
    </row>
    <row r="359" spans="1:11" s="85" customFormat="1" ht="25.5">
      <c r="A359" s="110">
        <v>4</v>
      </c>
      <c r="B359" s="96" t="s">
        <v>24</v>
      </c>
      <c r="C359" s="88">
        <f t="shared" si="138"/>
        <v>82500</v>
      </c>
      <c r="D359" s="88">
        <f aca="true" t="shared" si="139" ref="D359:K361">SUM(D360)</f>
        <v>0</v>
      </c>
      <c r="E359" s="88">
        <f t="shared" si="139"/>
        <v>82500</v>
      </c>
      <c r="F359" s="88">
        <f t="shared" si="139"/>
        <v>0</v>
      </c>
      <c r="G359" s="88">
        <f t="shared" si="139"/>
        <v>0</v>
      </c>
      <c r="H359" s="88">
        <f t="shared" si="139"/>
        <v>0</v>
      </c>
      <c r="I359" s="88">
        <f t="shared" si="139"/>
        <v>0</v>
      </c>
      <c r="J359" s="88">
        <f t="shared" si="139"/>
        <v>0</v>
      </c>
      <c r="K359" s="88">
        <f t="shared" si="139"/>
        <v>0</v>
      </c>
    </row>
    <row r="360" spans="1:11" s="85" customFormat="1" ht="25.5">
      <c r="A360" s="110">
        <v>42</v>
      </c>
      <c r="B360" s="96" t="s">
        <v>121</v>
      </c>
      <c r="C360" s="88">
        <f t="shared" si="138"/>
        <v>82500</v>
      </c>
      <c r="D360" s="88">
        <f t="shared" si="139"/>
        <v>0</v>
      </c>
      <c r="E360" s="88">
        <f t="shared" si="139"/>
        <v>82500</v>
      </c>
      <c r="F360" s="88">
        <f t="shared" si="139"/>
        <v>0</v>
      </c>
      <c r="G360" s="88">
        <f t="shared" si="139"/>
        <v>0</v>
      </c>
      <c r="H360" s="88">
        <f t="shared" si="139"/>
        <v>0</v>
      </c>
      <c r="I360" s="88">
        <f t="shared" si="139"/>
        <v>0</v>
      </c>
      <c r="J360" s="88">
        <f t="shared" si="139"/>
        <v>0</v>
      </c>
      <c r="K360" s="88">
        <f t="shared" si="139"/>
        <v>0</v>
      </c>
    </row>
    <row r="361" spans="1:11" s="85" customFormat="1" ht="25.5">
      <c r="A361" s="110">
        <v>424</v>
      </c>
      <c r="B361" s="84" t="s">
        <v>131</v>
      </c>
      <c r="C361" s="88">
        <f t="shared" si="138"/>
        <v>82500</v>
      </c>
      <c r="D361" s="88">
        <f t="shared" si="139"/>
        <v>0</v>
      </c>
      <c r="E361" s="88">
        <f t="shared" si="139"/>
        <v>82500</v>
      </c>
      <c r="F361" s="88">
        <f t="shared" si="139"/>
        <v>0</v>
      </c>
      <c r="G361" s="88">
        <f t="shared" si="139"/>
        <v>0</v>
      </c>
      <c r="H361" s="88">
        <f t="shared" si="139"/>
        <v>0</v>
      </c>
      <c r="I361" s="88">
        <f t="shared" si="139"/>
        <v>0</v>
      </c>
      <c r="J361" s="88">
        <f t="shared" si="139"/>
        <v>0</v>
      </c>
      <c r="K361" s="88">
        <f t="shared" si="139"/>
        <v>0</v>
      </c>
    </row>
    <row r="362" spans="1:11" ht="12.75">
      <c r="A362" s="109">
        <v>4241</v>
      </c>
      <c r="B362" s="77" t="s">
        <v>139</v>
      </c>
      <c r="C362" s="89">
        <f t="shared" si="138"/>
        <v>82500</v>
      </c>
      <c r="D362" s="89"/>
      <c r="E362" s="89">
        <v>82500</v>
      </c>
      <c r="F362" s="89"/>
      <c r="G362" s="89"/>
      <c r="H362" s="89"/>
      <c r="I362" s="89"/>
      <c r="J362" s="89"/>
      <c r="K362" s="89"/>
    </row>
    <row r="363" spans="1:11" ht="51">
      <c r="A363" s="108" t="s">
        <v>91</v>
      </c>
      <c r="B363" s="92" t="s">
        <v>92</v>
      </c>
      <c r="C363" s="93">
        <f>SUM(C364)</f>
        <v>0</v>
      </c>
      <c r="D363" s="93">
        <f aca="true" t="shared" si="140" ref="D363:K366">SUM(D364)</f>
        <v>0</v>
      </c>
      <c r="E363" s="93">
        <f t="shared" si="140"/>
        <v>0</v>
      </c>
      <c r="F363" s="93">
        <f t="shared" si="140"/>
        <v>0</v>
      </c>
      <c r="G363" s="93">
        <f t="shared" si="140"/>
        <v>0</v>
      </c>
      <c r="H363" s="93">
        <f t="shared" si="140"/>
        <v>0</v>
      </c>
      <c r="I363" s="93">
        <f t="shared" si="140"/>
        <v>0</v>
      </c>
      <c r="J363" s="93">
        <f t="shared" si="140"/>
        <v>0</v>
      </c>
      <c r="K363" s="93">
        <f t="shared" si="140"/>
        <v>0</v>
      </c>
    </row>
    <row r="364" spans="1:11" s="85" customFormat="1" ht="12.75">
      <c r="A364" s="54">
        <v>3</v>
      </c>
      <c r="B364" s="83" t="s">
        <v>34</v>
      </c>
      <c r="C364" s="87">
        <f>SUM(C365)</f>
        <v>0</v>
      </c>
      <c r="D364" s="87">
        <f t="shared" si="140"/>
        <v>0</v>
      </c>
      <c r="E364" s="87">
        <f t="shared" si="140"/>
        <v>0</v>
      </c>
      <c r="F364" s="87">
        <f t="shared" si="140"/>
        <v>0</v>
      </c>
      <c r="G364" s="87">
        <f t="shared" si="140"/>
        <v>0</v>
      </c>
      <c r="H364" s="87">
        <f t="shared" si="140"/>
        <v>0</v>
      </c>
      <c r="I364" s="87">
        <f t="shared" si="140"/>
        <v>0</v>
      </c>
      <c r="J364" s="87">
        <f t="shared" si="140"/>
        <v>0</v>
      </c>
      <c r="K364" s="87">
        <f t="shared" si="140"/>
        <v>0</v>
      </c>
    </row>
    <row r="365" spans="1:11" s="85" customFormat="1" ht="12.75">
      <c r="A365" s="54">
        <v>32</v>
      </c>
      <c r="B365" s="83" t="s">
        <v>18</v>
      </c>
      <c r="C365" s="87">
        <f>SUM(C366)</f>
        <v>0</v>
      </c>
      <c r="D365" s="87">
        <f t="shared" si="140"/>
        <v>0</v>
      </c>
      <c r="E365" s="87">
        <f t="shared" si="140"/>
        <v>0</v>
      </c>
      <c r="F365" s="87">
        <f t="shared" si="140"/>
        <v>0</v>
      </c>
      <c r="G365" s="87">
        <f t="shared" si="140"/>
        <v>0</v>
      </c>
      <c r="H365" s="87">
        <f t="shared" si="140"/>
        <v>0</v>
      </c>
      <c r="I365" s="87">
        <f t="shared" si="140"/>
        <v>0</v>
      </c>
      <c r="J365" s="87">
        <f t="shared" si="140"/>
        <v>0</v>
      </c>
      <c r="K365" s="87">
        <f t="shared" si="140"/>
        <v>0</v>
      </c>
    </row>
    <row r="366" spans="1:11" s="85" customFormat="1" ht="25.5">
      <c r="A366" s="54">
        <v>329</v>
      </c>
      <c r="B366" s="83" t="s">
        <v>106</v>
      </c>
      <c r="C366" s="87">
        <f>SUM(C367)</f>
        <v>0</v>
      </c>
      <c r="D366" s="87">
        <f t="shared" si="140"/>
        <v>0</v>
      </c>
      <c r="E366" s="87">
        <f t="shared" si="140"/>
        <v>0</v>
      </c>
      <c r="F366" s="87">
        <f t="shared" si="140"/>
        <v>0</v>
      </c>
      <c r="G366" s="87">
        <f t="shared" si="140"/>
        <v>0</v>
      </c>
      <c r="H366" s="87">
        <f t="shared" si="140"/>
        <v>0</v>
      </c>
      <c r="I366" s="87">
        <f t="shared" si="140"/>
        <v>0</v>
      </c>
      <c r="J366" s="87">
        <f t="shared" si="140"/>
        <v>0</v>
      </c>
      <c r="K366" s="87">
        <f t="shared" si="140"/>
        <v>0</v>
      </c>
    </row>
    <row r="367" spans="1:11" ht="12.75">
      <c r="A367" s="109">
        <v>3299</v>
      </c>
      <c r="B367" s="77" t="s">
        <v>106</v>
      </c>
      <c r="C367" s="89">
        <v>0</v>
      </c>
      <c r="D367" s="89"/>
      <c r="E367" s="89">
        <v>0</v>
      </c>
      <c r="F367" s="89"/>
      <c r="G367" s="89"/>
      <c r="H367" s="89"/>
      <c r="I367" s="89"/>
      <c r="J367" s="89"/>
      <c r="K367" s="89"/>
    </row>
    <row r="370" spans="1:2" ht="12.75">
      <c r="A370" s="225" t="s">
        <v>219</v>
      </c>
      <c r="B370" s="226"/>
    </row>
    <row r="371" spans="1:2" ht="12.75">
      <c r="A371" s="225" t="s">
        <v>220</v>
      </c>
      <c r="B371" s="226"/>
    </row>
    <row r="372" spans="1:2" ht="12.75">
      <c r="A372" s="225" t="s">
        <v>221</v>
      </c>
      <c r="B372" s="226"/>
    </row>
    <row r="374" spans="2:5" ht="12.75">
      <c r="B374" s="60" t="s">
        <v>222</v>
      </c>
      <c r="E374" s="2" t="s">
        <v>224</v>
      </c>
    </row>
    <row r="375" spans="2:5" ht="12.75">
      <c r="B375" s="60" t="s">
        <v>223</v>
      </c>
      <c r="E375" s="2" t="s">
        <v>225</v>
      </c>
    </row>
  </sheetData>
  <sheetProtection/>
  <mergeCells count="6">
    <mergeCell ref="A1:K1"/>
    <mergeCell ref="L54:N54"/>
    <mergeCell ref="A126:B126"/>
    <mergeCell ref="A370:B370"/>
    <mergeCell ref="A371:B371"/>
    <mergeCell ref="A372:B372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2022-12-27T11:13:24Z</cp:lastPrinted>
  <dcterms:created xsi:type="dcterms:W3CDTF">2013-09-11T11:00:21Z</dcterms:created>
  <dcterms:modified xsi:type="dcterms:W3CDTF">2023-02-24T07:34:20Z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