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Amarila\Desktop\Documents\2025\POLUGODIŠNJI\"/>
    </mc:Choice>
  </mc:AlternateContent>
  <xr:revisionPtr revIDLastSave="0" documentId="13_ncr:1_{301D3424-A698-4281-B54A-D51A728D2D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 " sheetId="1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10" l="1"/>
  <c r="A1" i="3"/>
  <c r="F24" i="3"/>
  <c r="F25" i="3"/>
  <c r="F26" i="3"/>
  <c r="F27" i="3"/>
  <c r="F28" i="3"/>
  <c r="F29" i="3"/>
  <c r="F23" i="3"/>
  <c r="E23" i="3"/>
  <c r="D23" i="3"/>
  <c r="F11" i="3"/>
  <c r="F12" i="3"/>
  <c r="F13" i="3"/>
  <c r="F14" i="3"/>
  <c r="F15" i="3"/>
  <c r="F10" i="3"/>
  <c r="D10" i="3"/>
  <c r="E10" i="3"/>
  <c r="D25" i="8"/>
  <c r="D26" i="8"/>
  <c r="D27" i="8"/>
  <c r="D28" i="8"/>
  <c r="D29" i="8"/>
  <c r="D24" i="8"/>
  <c r="D11" i="8"/>
  <c r="D12" i="8"/>
  <c r="D13" i="8"/>
  <c r="D14" i="8"/>
  <c r="D15" i="8"/>
  <c r="D16" i="8"/>
  <c r="D17" i="8"/>
  <c r="D18" i="8"/>
  <c r="D10" i="8"/>
  <c r="C12" i="9"/>
  <c r="B12" i="9"/>
  <c r="D9" i="9"/>
  <c r="D10" i="9"/>
  <c r="D11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8" i="9"/>
  <c r="F307" i="11"/>
  <c r="E296" i="11"/>
  <c r="F296" i="11"/>
  <c r="G296" i="11" s="1"/>
  <c r="F249" i="11"/>
  <c r="F248" i="11" s="1"/>
  <c r="E166" i="11"/>
  <c r="E165" i="11" s="1"/>
  <c r="F166" i="11"/>
  <c r="G166" i="11" s="1"/>
  <c r="E170" i="11"/>
  <c r="E169" i="11" s="1"/>
  <c r="E168" i="11" s="1"/>
  <c r="F170" i="11"/>
  <c r="F169" i="11" s="1"/>
  <c r="G169" i="11" s="1"/>
  <c r="F180" i="11"/>
  <c r="F179" i="11" s="1"/>
  <c r="E181" i="11"/>
  <c r="E180" i="11" s="1"/>
  <c r="F181" i="11"/>
  <c r="E175" i="11"/>
  <c r="E174" i="11" s="1"/>
  <c r="E173" i="11" s="1"/>
  <c r="E176" i="11"/>
  <c r="F176" i="11"/>
  <c r="F175" i="11" s="1"/>
  <c r="E160" i="11"/>
  <c r="E159" i="11" s="1"/>
  <c r="F160" i="11"/>
  <c r="G160" i="11" s="1"/>
  <c r="E161" i="11"/>
  <c r="F161" i="11"/>
  <c r="G462" i="11"/>
  <c r="G461" i="11"/>
  <c r="G456" i="11"/>
  <c r="G452" i="11"/>
  <c r="G448" i="11"/>
  <c r="G446" i="11"/>
  <c r="G445" i="11"/>
  <c r="G444" i="11"/>
  <c r="G443" i="11"/>
  <c r="G442" i="11"/>
  <c r="G441" i="11"/>
  <c r="G440" i="11"/>
  <c r="G439" i="11"/>
  <c r="G438" i="11"/>
  <c r="G437" i="11"/>
  <c r="G436" i="11"/>
  <c r="G435" i="11"/>
  <c r="G434" i="11"/>
  <c r="G433" i="11"/>
  <c r="G432" i="11"/>
  <c r="G431" i="11"/>
  <c r="G430" i="11"/>
  <c r="G429" i="11"/>
  <c r="G428" i="11"/>
  <c r="G427" i="11"/>
  <c r="G426" i="11"/>
  <c r="G425" i="11"/>
  <c r="G424" i="11"/>
  <c r="G423" i="11"/>
  <c r="G422" i="11"/>
  <c r="G421" i="11"/>
  <c r="G420" i="11"/>
  <c r="G419" i="11"/>
  <c r="G418" i="11"/>
  <c r="G417" i="11"/>
  <c r="G416" i="11"/>
  <c r="G415" i="11"/>
  <c r="G414" i="11"/>
  <c r="G413" i="11"/>
  <c r="G412" i="11"/>
  <c r="G411" i="11"/>
  <c r="G410" i="11"/>
  <c r="G409" i="11"/>
  <c r="G408" i="11"/>
  <c r="G407" i="11"/>
  <c r="G406" i="11"/>
  <c r="G402" i="11"/>
  <c r="G398" i="11"/>
  <c r="G397" i="11"/>
  <c r="G393" i="11"/>
  <c r="G392" i="11"/>
  <c r="G388" i="11"/>
  <c r="G386" i="11"/>
  <c r="G381" i="11"/>
  <c r="G379" i="11"/>
  <c r="G375" i="11"/>
  <c r="G374" i="11"/>
  <c r="G373" i="11"/>
  <c r="G372" i="11"/>
  <c r="G371" i="11"/>
  <c r="G370" i="11"/>
  <c r="G369" i="11"/>
  <c r="G368" i="11"/>
  <c r="G367" i="11"/>
  <c r="G366" i="11"/>
  <c r="G363" i="11"/>
  <c r="G362" i="11"/>
  <c r="G360" i="11"/>
  <c r="G358" i="11"/>
  <c r="G354" i="11"/>
  <c r="G352" i="11"/>
  <c r="G351" i="11"/>
  <c r="G350" i="11"/>
  <c r="G349" i="11"/>
  <c r="G348" i="11"/>
  <c r="G347" i="11"/>
  <c r="G346" i="11"/>
  <c r="G344" i="11"/>
  <c r="G343" i="11"/>
  <c r="G342" i="11"/>
  <c r="G341" i="11"/>
  <c r="G340" i="11"/>
  <c r="G339" i="11"/>
  <c r="G338" i="11"/>
  <c r="G337" i="11"/>
  <c r="G336" i="11"/>
  <c r="G334" i="11"/>
  <c r="G333" i="11"/>
  <c r="G332" i="11"/>
  <c r="G331" i="11"/>
  <c r="G330" i="11"/>
  <c r="G329" i="11"/>
  <c r="G327" i="11"/>
  <c r="G326" i="11"/>
  <c r="G322" i="11"/>
  <c r="G321" i="11"/>
  <c r="G320" i="11"/>
  <c r="G319" i="11"/>
  <c r="G318" i="11"/>
  <c r="G317" i="11"/>
  <c r="G316" i="11"/>
  <c r="G315" i="11"/>
  <c r="G314" i="11"/>
  <c r="G313" i="11"/>
  <c r="G312" i="11"/>
  <c r="G311" i="11"/>
  <c r="G310" i="11"/>
  <c r="G309" i="11"/>
  <c r="G308" i="11"/>
  <c r="G306" i="11"/>
  <c r="G305" i="11"/>
  <c r="G304" i="11"/>
  <c r="G303" i="11"/>
  <c r="G302" i="11"/>
  <c r="G301" i="11"/>
  <c r="G299" i="11"/>
  <c r="G298" i="11"/>
  <c r="G297" i="11"/>
  <c r="G295" i="11"/>
  <c r="G294" i="11"/>
  <c r="G293" i="11"/>
  <c r="G289" i="11"/>
  <c r="G287" i="11"/>
  <c r="G286" i="11"/>
  <c r="G284" i="11"/>
  <c r="G283" i="11"/>
  <c r="G282" i="11"/>
  <c r="G277" i="11"/>
  <c r="G275" i="11"/>
  <c r="G273" i="11"/>
  <c r="G272" i="11"/>
  <c r="G271" i="11"/>
  <c r="G266" i="11"/>
  <c r="G265" i="11"/>
  <c r="G263" i="11"/>
  <c r="G261" i="11"/>
  <c r="G260" i="11"/>
  <c r="G259" i="11"/>
  <c r="G257" i="11"/>
  <c r="G256" i="11"/>
  <c r="G255" i="11"/>
  <c r="G250" i="11"/>
  <c r="G247" i="11"/>
  <c r="G246" i="11"/>
  <c r="G244" i="11"/>
  <c r="G241" i="11"/>
  <c r="G240" i="11"/>
  <c r="G238" i="11"/>
  <c r="G236" i="11"/>
  <c r="G232" i="11"/>
  <c r="G231" i="11"/>
  <c r="G230" i="11"/>
  <c r="G229" i="11"/>
  <c r="G225" i="11"/>
  <c r="G224" i="11"/>
  <c r="G221" i="11"/>
  <c r="G220" i="11"/>
  <c r="G219" i="11"/>
  <c r="G218" i="11"/>
  <c r="G217" i="11"/>
  <c r="G215" i="11"/>
  <c r="G214" i="11"/>
  <c r="G213" i="11"/>
  <c r="G212" i="11"/>
  <c r="G211" i="11"/>
  <c r="G210" i="11"/>
  <c r="G209" i="11"/>
  <c r="G208" i="11"/>
  <c r="G207" i="11"/>
  <c r="G205" i="11"/>
  <c r="G204" i="11"/>
  <c r="G203" i="11"/>
  <c r="G202" i="11"/>
  <c r="G201" i="11"/>
  <c r="G200" i="11"/>
  <c r="G198" i="11"/>
  <c r="G197" i="11"/>
  <c r="G196" i="11"/>
  <c r="G192" i="11"/>
  <c r="G191" i="11"/>
  <c r="G190" i="11"/>
  <c r="G189" i="11"/>
  <c r="G188" i="11"/>
  <c r="G187" i="11"/>
  <c r="G186" i="11"/>
  <c r="G184" i="11"/>
  <c r="G182" i="11"/>
  <c r="G177" i="11"/>
  <c r="G172" i="11"/>
  <c r="G171" i="11"/>
  <c r="G167" i="11"/>
  <c r="G164" i="11"/>
  <c r="G163" i="11"/>
  <c r="G162" i="11"/>
  <c r="G161" i="11"/>
  <c r="G158" i="11"/>
  <c r="G154" i="11"/>
  <c r="G151" i="11"/>
  <c r="G150" i="11"/>
  <c r="G149" i="11"/>
  <c r="G146" i="11"/>
  <c r="G145" i="11"/>
  <c r="G143" i="11"/>
  <c r="G141" i="11"/>
  <c r="G137" i="11"/>
  <c r="G136" i="11"/>
  <c r="G135" i="11"/>
  <c r="G134" i="11"/>
  <c r="G133" i="11"/>
  <c r="G130" i="11"/>
  <c r="G129" i="11"/>
  <c r="G127" i="11"/>
  <c r="G125" i="11"/>
  <c r="G121" i="11"/>
  <c r="G119" i="11"/>
  <c r="G118" i="11"/>
  <c r="G115" i="11"/>
  <c r="G114" i="11"/>
  <c r="G112" i="11"/>
  <c r="G110" i="11"/>
  <c r="G106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4" i="11"/>
  <c r="G82" i="11"/>
  <c r="G81" i="11"/>
  <c r="G77" i="11"/>
  <c r="G75" i="11"/>
  <c r="G73" i="11"/>
  <c r="G71" i="11"/>
  <c r="G70" i="11"/>
  <c r="G69" i="11"/>
  <c r="G67" i="11"/>
  <c r="G66" i="11"/>
  <c r="G65" i="11"/>
  <c r="G61" i="11"/>
  <c r="G58" i="11"/>
  <c r="G57" i="11"/>
  <c r="G54" i="11"/>
  <c r="G53" i="11"/>
  <c r="G52" i="11"/>
  <c r="G51" i="11"/>
  <c r="G50" i="11"/>
  <c r="G48" i="11"/>
  <c r="G44" i="11"/>
  <c r="G42" i="11"/>
  <c r="G39" i="11"/>
  <c r="G38" i="11"/>
  <c r="G37" i="11"/>
  <c r="G36" i="11"/>
  <c r="G35" i="11"/>
  <c r="G34" i="11"/>
  <c r="G33" i="11"/>
  <c r="G32" i="11"/>
  <c r="G31" i="11"/>
  <c r="G30" i="11"/>
  <c r="G28" i="11"/>
  <c r="G27" i="11"/>
  <c r="G26" i="11"/>
  <c r="G25" i="11"/>
  <c r="G24" i="11"/>
  <c r="G23" i="11"/>
  <c r="G22" i="11"/>
  <c r="G21" i="11"/>
  <c r="G19" i="11"/>
  <c r="G18" i="11"/>
  <c r="G17" i="11"/>
  <c r="G16" i="11"/>
  <c r="G14" i="11"/>
  <c r="G13" i="11"/>
  <c r="G12" i="11"/>
  <c r="G8" i="11"/>
  <c r="F455" i="11"/>
  <c r="F454" i="11" s="1"/>
  <c r="F453" i="11" s="1"/>
  <c r="F451" i="11"/>
  <c r="F450" i="11" s="1"/>
  <c r="F449" i="11" s="1"/>
  <c r="F401" i="11"/>
  <c r="F400" i="11" s="1"/>
  <c r="F399" i="11" s="1"/>
  <c r="F396" i="11"/>
  <c r="F395" i="11" s="1"/>
  <c r="F394" i="11" s="1"/>
  <c r="F391" i="11"/>
  <c r="F390" i="11" s="1"/>
  <c r="F389" i="11" s="1"/>
  <c r="F387" i="11" s="1"/>
  <c r="F380" i="11"/>
  <c r="F377" i="11" s="1"/>
  <c r="F376" i="11" s="1"/>
  <c r="F365" i="11"/>
  <c r="F364" i="11" s="1"/>
  <c r="F361" i="11"/>
  <c r="F359" i="11"/>
  <c r="F357" i="11"/>
  <c r="F335" i="11"/>
  <c r="F328" i="11"/>
  <c r="F292" i="11"/>
  <c r="F291" i="11" s="1"/>
  <c r="F290" i="11" s="1"/>
  <c r="F285" i="11"/>
  <c r="F281" i="11"/>
  <c r="F276" i="11"/>
  <c r="F274" i="11"/>
  <c r="F270" i="11"/>
  <c r="F245" i="11"/>
  <c r="F243" i="11"/>
  <c r="F239" i="11"/>
  <c r="F237" i="11"/>
  <c r="F235" i="11"/>
  <c r="F222" i="11"/>
  <c r="F216" i="11"/>
  <c r="F206" i="11"/>
  <c r="F199" i="11"/>
  <c r="F195" i="11"/>
  <c r="F138" i="11"/>
  <c r="F132" i="11"/>
  <c r="F131" i="11" s="1"/>
  <c r="F128" i="11"/>
  <c r="F126" i="11"/>
  <c r="F124" i="11"/>
  <c r="F87" i="11"/>
  <c r="F86" i="11" s="1"/>
  <c r="F85" i="11" s="1"/>
  <c r="F80" i="11"/>
  <c r="F79" i="11" s="1"/>
  <c r="F78" i="11" s="1"/>
  <c r="F76" i="11" s="1"/>
  <c r="F56" i="11"/>
  <c r="F55" i="11"/>
  <c r="F49" i="11"/>
  <c r="F47" i="11"/>
  <c r="F41" i="11"/>
  <c r="F40" i="11" s="1"/>
  <c r="F29" i="11"/>
  <c r="F20" i="11"/>
  <c r="F15" i="11"/>
  <c r="F11" i="11"/>
  <c r="E307" i="11"/>
  <c r="E300" i="11"/>
  <c r="G300" i="11" s="1"/>
  <c r="D12" i="9" l="1"/>
  <c r="E179" i="11"/>
  <c r="E178" i="11" s="1"/>
  <c r="G180" i="11"/>
  <c r="F178" i="11"/>
  <c r="G178" i="11" s="1"/>
  <c r="G179" i="11"/>
  <c r="F174" i="11"/>
  <c r="G174" i="11" s="1"/>
  <c r="G175" i="11"/>
  <c r="G307" i="11"/>
  <c r="G176" i="11"/>
  <c r="G181" i="11"/>
  <c r="F159" i="11"/>
  <c r="G159" i="11" s="1"/>
  <c r="F165" i="11"/>
  <c r="G165" i="11" s="1"/>
  <c r="G170" i="11"/>
  <c r="F168" i="11"/>
  <c r="G168" i="11" s="1"/>
  <c r="F173" i="11"/>
  <c r="G173" i="11" s="1"/>
  <c r="F46" i="11"/>
  <c r="F45" i="11" s="1"/>
  <c r="F43" i="11" s="1"/>
  <c r="F447" i="11"/>
  <c r="F356" i="11"/>
  <c r="F324" i="11"/>
  <c r="F280" i="11"/>
  <c r="F269" i="11"/>
  <c r="F242" i="11"/>
  <c r="F234" i="11"/>
  <c r="F194" i="11"/>
  <c r="F123" i="11"/>
  <c r="F83" i="11"/>
  <c r="F10" i="11"/>
  <c r="E460" i="11"/>
  <c r="E148" i="11"/>
  <c r="E144" i="11"/>
  <c r="G144" i="11" s="1"/>
  <c r="E142" i="11"/>
  <c r="G142" i="11" s="1"/>
  <c r="E140" i="11"/>
  <c r="G140" i="11" s="1"/>
  <c r="F9" i="11" l="1"/>
  <c r="E147" i="11"/>
  <c r="G147" i="11" s="1"/>
  <c r="G148" i="11"/>
  <c r="F268" i="11"/>
  <c r="E459" i="11"/>
  <c r="G460" i="11"/>
  <c r="F193" i="11"/>
  <c r="F355" i="11"/>
  <c r="F323" i="11"/>
  <c r="F279" i="11"/>
  <c r="F122" i="11"/>
  <c r="F233" i="11"/>
  <c r="E139" i="11"/>
  <c r="F267" i="11" l="1"/>
  <c r="F7" i="11"/>
  <c r="E138" i="11"/>
  <c r="G138" i="11" s="1"/>
  <c r="G139" i="11"/>
  <c r="E458" i="11"/>
  <c r="G459" i="11"/>
  <c r="F353" i="11"/>
  <c r="F288" i="11"/>
  <c r="F278" i="11"/>
  <c r="F120" i="11"/>
  <c r="E185" i="11"/>
  <c r="E11" i="11"/>
  <c r="G11" i="11" s="1"/>
  <c r="E15" i="11"/>
  <c r="G15" i="11" s="1"/>
  <c r="E20" i="11"/>
  <c r="G20" i="11" s="1"/>
  <c r="E29" i="11"/>
  <c r="G29" i="11" s="1"/>
  <c r="E41" i="11"/>
  <c r="E47" i="11"/>
  <c r="G47" i="11" s="1"/>
  <c r="E49" i="11"/>
  <c r="G49" i="11" s="1"/>
  <c r="E56" i="11"/>
  <c r="E64" i="11"/>
  <c r="G64" i="11" s="1"/>
  <c r="E68" i="11"/>
  <c r="G68" i="11" s="1"/>
  <c r="E72" i="11"/>
  <c r="G72" i="11" s="1"/>
  <c r="E74" i="11"/>
  <c r="G74" i="11" s="1"/>
  <c r="E80" i="11"/>
  <c r="E87" i="11"/>
  <c r="E109" i="11"/>
  <c r="G109" i="11" s="1"/>
  <c r="E111" i="11"/>
  <c r="G111" i="11" s="1"/>
  <c r="E113" i="11"/>
  <c r="G113" i="11" s="1"/>
  <c r="E117" i="11"/>
  <c r="E124" i="11"/>
  <c r="G124" i="11" s="1"/>
  <c r="E126" i="11"/>
  <c r="G126" i="11" s="1"/>
  <c r="E128" i="11"/>
  <c r="G128" i="11" s="1"/>
  <c r="E132" i="11"/>
  <c r="E157" i="11"/>
  <c r="E195" i="11"/>
  <c r="G195" i="11" s="1"/>
  <c r="E199" i="11"/>
  <c r="G199" i="11" s="1"/>
  <c r="E206" i="11"/>
  <c r="G206" i="11" s="1"/>
  <c r="E216" i="11"/>
  <c r="G216" i="11" s="1"/>
  <c r="E223" i="11"/>
  <c r="E228" i="11"/>
  <c r="E235" i="11"/>
  <c r="G235" i="11" s="1"/>
  <c r="E237" i="11"/>
  <c r="G237" i="11" s="1"/>
  <c r="E239" i="11"/>
  <c r="G239" i="11" s="1"/>
  <c r="E243" i="11"/>
  <c r="G243" i="11" s="1"/>
  <c r="E245" i="11"/>
  <c r="G245" i="11" s="1"/>
  <c r="E249" i="11"/>
  <c r="G249" i="11" s="1"/>
  <c r="E254" i="11"/>
  <c r="G254" i="11" s="1"/>
  <c r="E258" i="11"/>
  <c r="G258" i="11" s="1"/>
  <c r="E262" i="11"/>
  <c r="G262" i="11" s="1"/>
  <c r="E264" i="11"/>
  <c r="G264" i="11" s="1"/>
  <c r="E270" i="11"/>
  <c r="G270" i="11" s="1"/>
  <c r="E274" i="11"/>
  <c r="G274" i="11" s="1"/>
  <c r="E276" i="11"/>
  <c r="G276" i="11" s="1"/>
  <c r="E281" i="11"/>
  <c r="G281" i="11" s="1"/>
  <c r="E285" i="11"/>
  <c r="G285" i="11" s="1"/>
  <c r="E292" i="11"/>
  <c r="E325" i="11"/>
  <c r="G325" i="11" s="1"/>
  <c r="E328" i="11"/>
  <c r="G328" i="11" s="1"/>
  <c r="E335" i="11"/>
  <c r="G335" i="11" s="1"/>
  <c r="E345" i="11"/>
  <c r="G345" i="11" s="1"/>
  <c r="E357" i="11"/>
  <c r="G357" i="11" s="1"/>
  <c r="E359" i="11"/>
  <c r="G359" i="11" s="1"/>
  <c r="E361" i="11"/>
  <c r="G361" i="11" s="1"/>
  <c r="E365" i="11"/>
  <c r="E378" i="11"/>
  <c r="G378" i="11" s="1"/>
  <c r="E380" i="11"/>
  <c r="G380" i="11" s="1"/>
  <c r="E385" i="11"/>
  <c r="E391" i="11"/>
  <c r="E396" i="11"/>
  <c r="E401" i="11"/>
  <c r="E405" i="11"/>
  <c r="E451" i="11"/>
  <c r="E455" i="11"/>
  <c r="E227" i="11" l="1"/>
  <c r="G228" i="11"/>
  <c r="E40" i="11"/>
  <c r="G40" i="11" s="1"/>
  <c r="G41" i="11"/>
  <c r="E86" i="11"/>
  <c r="G87" i="11"/>
  <c r="E457" i="11"/>
  <c r="G457" i="11" s="1"/>
  <c r="G458" i="11"/>
  <c r="E79" i="11"/>
  <c r="G80" i="11"/>
  <c r="E183" i="11"/>
  <c r="G183" i="11" s="1"/>
  <c r="G185" i="11"/>
  <c r="E364" i="11"/>
  <c r="G364" i="11" s="1"/>
  <c r="G365" i="11"/>
  <c r="E156" i="11"/>
  <c r="G157" i="11"/>
  <c r="E222" i="11"/>
  <c r="G222" i="11" s="1"/>
  <c r="G223" i="11"/>
  <c r="E131" i="11"/>
  <c r="G131" i="11" s="1"/>
  <c r="G132" i="11"/>
  <c r="E454" i="11"/>
  <c r="G455" i="11"/>
  <c r="E390" i="11"/>
  <c r="G391" i="11"/>
  <c r="F6" i="11"/>
  <c r="E400" i="11"/>
  <c r="G401" i="11"/>
  <c r="E395" i="11"/>
  <c r="G396" i="11"/>
  <c r="E384" i="11"/>
  <c r="G385" i="11"/>
  <c r="E55" i="11"/>
  <c r="G55" i="11" s="1"/>
  <c r="G56" i="11"/>
  <c r="E450" i="11"/>
  <c r="G451" i="11"/>
  <c r="E404" i="11"/>
  <c r="G405" i="11"/>
  <c r="E291" i="11"/>
  <c r="G292" i="11"/>
  <c r="E116" i="11"/>
  <c r="G116" i="11" s="1"/>
  <c r="G117" i="11"/>
  <c r="E324" i="11"/>
  <c r="E10" i="11"/>
  <c r="E377" i="11"/>
  <c r="E46" i="11"/>
  <c r="E242" i="11"/>
  <c r="G242" i="11" s="1"/>
  <c r="E108" i="11"/>
  <c r="E234" i="11"/>
  <c r="G234" i="11" s="1"/>
  <c r="E194" i="11"/>
  <c r="G194" i="11" s="1"/>
  <c r="E280" i="11"/>
  <c r="E83" i="11"/>
  <c r="G83" i="11" s="1"/>
  <c r="E253" i="11"/>
  <c r="E63" i="11"/>
  <c r="E123" i="11"/>
  <c r="E269" i="11"/>
  <c r="E356" i="11"/>
  <c r="E78" i="11" l="1"/>
  <c r="G79" i="11"/>
  <c r="E252" i="11"/>
  <c r="G253" i="11"/>
  <c r="E383" i="11"/>
  <c r="G384" i="11"/>
  <c r="E85" i="11"/>
  <c r="G85" i="11" s="1"/>
  <c r="G86" i="11"/>
  <c r="E453" i="11"/>
  <c r="G453" i="11" s="1"/>
  <c r="G454" i="11"/>
  <c r="E403" i="11"/>
  <c r="G403" i="11" s="1"/>
  <c r="G404" i="11"/>
  <c r="E399" i="11"/>
  <c r="G399" i="11" s="1"/>
  <c r="G400" i="11"/>
  <c r="E290" i="11"/>
  <c r="G290" i="11" s="1"/>
  <c r="G291" i="11"/>
  <c r="E155" i="11"/>
  <c r="G156" i="11"/>
  <c r="E62" i="11"/>
  <c r="G63" i="11"/>
  <c r="E394" i="11"/>
  <c r="G394" i="11" s="1"/>
  <c r="G395" i="11"/>
  <c r="E355" i="11"/>
  <c r="G356" i="11"/>
  <c r="E449" i="11"/>
  <c r="G450" i="11"/>
  <c r="E279" i="11"/>
  <c r="G280" i="11"/>
  <c r="E268" i="11"/>
  <c r="G269" i="11"/>
  <c r="E323" i="11"/>
  <c r="G324" i="11"/>
  <c r="E107" i="11"/>
  <c r="G108" i="11"/>
  <c r="E45" i="11"/>
  <c r="G46" i="11"/>
  <c r="E376" i="11"/>
  <c r="G376" i="11" s="1"/>
  <c r="G377" i="11"/>
  <c r="E122" i="11"/>
  <c r="G123" i="11"/>
  <c r="E9" i="11"/>
  <c r="G9" i="11" s="1"/>
  <c r="G10" i="11"/>
  <c r="E389" i="11"/>
  <c r="G390" i="11"/>
  <c r="E226" i="11"/>
  <c r="G226" i="11" s="1"/>
  <c r="G227" i="11"/>
  <c r="E193" i="11"/>
  <c r="G193" i="11" s="1"/>
  <c r="E233" i="11"/>
  <c r="G233" i="11" s="1"/>
  <c r="E105" i="11" l="1"/>
  <c r="G105" i="11" s="1"/>
  <c r="G107" i="11"/>
  <c r="E387" i="11"/>
  <c r="G387" i="11" s="1"/>
  <c r="G389" i="11"/>
  <c r="E153" i="11"/>
  <c r="G155" i="11"/>
  <c r="E382" i="11"/>
  <c r="G382" i="11" s="1"/>
  <c r="G383" i="11"/>
  <c r="E288" i="11"/>
  <c r="G288" i="11" s="1"/>
  <c r="G323" i="11"/>
  <c r="E60" i="11"/>
  <c r="G62" i="11"/>
  <c r="E278" i="11"/>
  <c r="G278" i="11" s="1"/>
  <c r="G279" i="11"/>
  <c r="E43" i="11"/>
  <c r="G43" i="11" s="1"/>
  <c r="G45" i="11"/>
  <c r="E251" i="11"/>
  <c r="G252" i="11"/>
  <c r="E267" i="11"/>
  <c r="G267" i="11" s="1"/>
  <c r="G268" i="11"/>
  <c r="E353" i="11"/>
  <c r="G353" i="11" s="1"/>
  <c r="G355" i="11"/>
  <c r="E120" i="11"/>
  <c r="G120" i="11" s="1"/>
  <c r="G122" i="11"/>
  <c r="E7" i="11"/>
  <c r="G449" i="11"/>
  <c r="E447" i="11"/>
  <c r="G447" i="11" s="1"/>
  <c r="E76" i="11"/>
  <c r="G76" i="11" s="1"/>
  <c r="G78" i="11"/>
  <c r="F34" i="10"/>
  <c r="F37" i="10" s="1"/>
  <c r="G34" i="10" s="1"/>
  <c r="G37" i="10" s="1"/>
  <c r="H34" i="10" s="1"/>
  <c r="H37" i="10" s="1"/>
  <c r="H21" i="10"/>
  <c r="G21" i="10"/>
  <c r="F21" i="10"/>
  <c r="G11" i="10"/>
  <c r="F11" i="10"/>
  <c r="G8" i="10"/>
  <c r="H8" i="10" s="1"/>
  <c r="F8" i="10"/>
  <c r="G60" i="11" l="1"/>
  <c r="E248" i="11"/>
  <c r="G248" i="11" s="1"/>
  <c r="G251" i="11"/>
  <c r="E152" i="11"/>
  <c r="G152" i="11" s="1"/>
  <c r="G153" i="11"/>
  <c r="E6" i="11"/>
  <c r="G6" i="11" s="1"/>
  <c r="G7" i="11"/>
  <c r="F14" i="10"/>
  <c r="G14" i="10"/>
  <c r="G22" i="10" s="1"/>
  <c r="G28" i="10" s="1"/>
  <c r="G29" i="10" s="1"/>
  <c r="H14" i="10"/>
  <c r="H22" i="10" s="1"/>
  <c r="H29" i="10" s="1"/>
  <c r="F22" i="10"/>
  <c r="F28" i="10" s="1"/>
  <c r="F29" i="10" s="1"/>
  <c r="E59" i="11" l="1"/>
  <c r="G59" i="11" s="1"/>
</calcChain>
</file>

<file path=xl/sharedStrings.xml><?xml version="1.0" encoding="utf-8"?>
<sst xmlns="http://schemas.openxmlformats.org/spreadsheetml/2006/main" count="675" uniqueCount="267">
  <si>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</si>
  <si>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</si>
  <si>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</si>
  <si>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</si>
  <si>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</si>
  <si>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</si>
  <si>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</si>
  <si>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</si>
  <si>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Prihodi od prodaje nefinancijske imovine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</si>
  <si>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</si>
  <si>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</si>
  <si>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</si>
  <si>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</si>
  <si>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</si>
  <si>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</si>
  <si>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</si>
  <si>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01 Opće javne usluge</t>
  </si>
  <si>
    <t>011 Izvršna i zakonodavna tijela, financijski i fiskalni poslovi</t>
  </si>
  <si>
    <t>013 Opće usluge</t>
  </si>
  <si>
    <t>04 Ekonomski poslovi</t>
  </si>
  <si>
    <t>041 Opći ekonomski, trgovački i poslovi vezani uz rad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</si>
  <si>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</si>
  <si>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</si>
  <si>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</si>
  <si>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</si>
  <si>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</si>
  <si>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</si>
  <si>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</si>
  <si>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</si>
  <si>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</si>
  <si>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</si>
  <si>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</si>
  <si>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Prihodi od prodaje proizvedene dugotrajne imovine</t>
  </si>
  <si>
    <t>Pomoći iz inozemstva i od subjekata unutar općeg proračuna</t>
  </si>
  <si>
    <t>…</t>
  </si>
  <si>
    <t>Prihodi iz nadležnog proračuna i od HZZO-a temeljem ugovornih obveza</t>
  </si>
  <si>
    <t>Rashodi za nabavu proizvedene dugotrajne imovine</t>
  </si>
  <si>
    <t>Naziv</t>
  </si>
  <si>
    <t>Projekcija 
za 2026.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</si>
  <si>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</si>
  <si>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</si>
  <si>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</si>
  <si>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</si>
  <si>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</si>
  <si>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</si>
  <si>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</si>
  <si>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</si>
  <si>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</si>
  <si>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</si>
  <si>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</si>
  <si>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</si>
  <si>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</si>
  <si>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5 Pomoći</t>
  </si>
  <si>
    <t xml:space="preserve">  52 Ostale pomoći</t>
  </si>
  <si>
    <t>4 Prihodi za posebne namjene</t>
  </si>
  <si>
    <t xml:space="preserve">  43 Ostali prihodi za posebne namjene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</si>
  <si>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</si>
  <si>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</si>
  <si>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</si>
  <si>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</si>
  <si>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</si>
  <si>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</si>
  <si>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</si>
  <si>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</si>
  <si>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</si>
  <si>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</si>
  <si>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</si>
  <si>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</si>
  <si>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</si>
  <si>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</si>
  <si>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</si>
  <si>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</si>
  <si>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</si>
  <si>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</si>
  <si>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</si>
  <si>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Ostali nespomenuti rashodi poslovanja</t>
  </si>
  <si>
    <t>Knjige-UDŽBENICI NISU RADNI</t>
  </si>
  <si>
    <t>Knjige, umjetnička djela i ostale izložbene vrijednosti</t>
  </si>
  <si>
    <t>Ostale naknade građanima i kućanstvima u naravi</t>
  </si>
  <si>
    <t>Ostale naknade građanima i kućanstvima iz proračuna</t>
  </si>
  <si>
    <t>Naknada građanima i kućanstvima na temelju osiguranja i druge naknade</t>
  </si>
  <si>
    <t>POMOĆI - OŠ</t>
  </si>
  <si>
    <t>Izvor financiranja 5.K.</t>
  </si>
  <si>
    <t>NABAVA UDŽBENIKA</t>
  </si>
  <si>
    <t>Tekući projekt T100020</t>
  </si>
  <si>
    <t>Naknade građanima i kućanstvima u novcu</t>
  </si>
  <si>
    <t>Naknade građanima i kućanstvima na temelju osiguranja i druge naknade</t>
  </si>
  <si>
    <t>Materijal i sirovine</t>
  </si>
  <si>
    <t>Rashodi za materijal i energiju</t>
  </si>
  <si>
    <t>PRIJEVOZ UČENIKA S TEŠKOĆAMA</t>
  </si>
  <si>
    <t>Tekući projekt T100019</t>
  </si>
  <si>
    <t>Usluge tekućeg i investicijs.održavanja</t>
  </si>
  <si>
    <t>Rashodi za usluge</t>
  </si>
  <si>
    <t>Materijal za tekuće i inv.održavanje</t>
  </si>
  <si>
    <t>TEKUĆE I INVESTICIJSKO ODRŽAVANJE</t>
  </si>
  <si>
    <t>Tekući projekt T100011</t>
  </si>
  <si>
    <t>Uredska oprema i namještaj</t>
  </si>
  <si>
    <t>Postrojenje i oprema</t>
  </si>
  <si>
    <t>Rashodi za nabavu proizvodne dugotrajne imovine</t>
  </si>
  <si>
    <t>Rashodi za nefinancijsku imovinu</t>
  </si>
  <si>
    <t>Dodatna ulaganja na građevinskim objektima</t>
  </si>
  <si>
    <t>Rashodi za dodatna ulaganja na nefinancijskoj imovini</t>
  </si>
  <si>
    <t>DODATNA ULAGANJA</t>
  </si>
  <si>
    <t>Tekući projekt T100013</t>
  </si>
  <si>
    <t>Knjige</t>
  </si>
  <si>
    <t>OPREMA ŠKOLA</t>
  </si>
  <si>
    <t>Tekući projekt T100012</t>
  </si>
  <si>
    <t>Doprinos za obvezno zdravstveno osiguranje</t>
  </si>
  <si>
    <t>Doprinosi na plaće</t>
  </si>
  <si>
    <t>Ostali rashodi za zaposlene</t>
  </si>
  <si>
    <t>Plaće za redovan rad</t>
  </si>
  <si>
    <t>Plaće (bruto)</t>
  </si>
  <si>
    <t>Postrojenja i oprema</t>
  </si>
  <si>
    <t>Službena putovanja</t>
  </si>
  <si>
    <t>Naknade troškova zaposlenima</t>
  </si>
  <si>
    <t>DONACIJE - OŠ</t>
  </si>
  <si>
    <t>Izvor financiranja 6.3.</t>
  </si>
  <si>
    <t>PRIHODI ZA POSEBNE NAMJENE - OŠ</t>
  </si>
  <si>
    <t>Izvor financiranja 4.L.</t>
  </si>
  <si>
    <t>OSTALE IZVANUČIONIČKE AKTIVNOSTI</t>
  </si>
  <si>
    <t>Tekući projekt T100010</t>
  </si>
  <si>
    <t>Tekući projekt T100009</t>
  </si>
  <si>
    <t>VLASTITI PRIHODI</t>
  </si>
  <si>
    <t>Izvor financiranja 3.3.</t>
  </si>
  <si>
    <t>UČENIČKE ZADRUGE</t>
  </si>
  <si>
    <t>Tekući projekt T100008</t>
  </si>
  <si>
    <t>Intelektualne i osobne usluge</t>
  </si>
  <si>
    <t>Zdravstvene i veterinarske usluge</t>
  </si>
  <si>
    <t>Sitni inventar i auto gume</t>
  </si>
  <si>
    <t>Uredski materijal i ost. Materijal</t>
  </si>
  <si>
    <t>Naknada za prijevoz, rad na terenu i odv. život</t>
  </si>
  <si>
    <t>Doprinos za obvezno zdravstveno osiguranje u slučaju nezaposlenosti - tužbe</t>
  </si>
  <si>
    <t>PRODUŽENI BORAVAK</t>
  </si>
  <si>
    <t>Tekući projekt T10006</t>
  </si>
  <si>
    <t>OBLJETNICA ŠKOLE</t>
  </si>
  <si>
    <t>Tekući projekt T100005</t>
  </si>
  <si>
    <t>Ostale usluge</t>
  </si>
  <si>
    <t>Računalne usluge</t>
  </si>
  <si>
    <t>Ostale naknade troškova zaposlenima</t>
  </si>
  <si>
    <t>Stručno usavršavanje zaposlenika</t>
  </si>
  <si>
    <t>Zakupnine i najamnine</t>
  </si>
  <si>
    <t>Komunalne usluge</t>
  </si>
  <si>
    <t>Usluge promidžbe i informiranja</t>
  </si>
  <si>
    <t>Usluge tekućeg i investicijskog održavanja</t>
  </si>
  <si>
    <t>Usluge telefona, pošte i prijevoza</t>
  </si>
  <si>
    <t>Službena, radna i zaštitna odjeća i obuća</t>
  </si>
  <si>
    <t>Materijal za tekuće i investicijsko održavanje</t>
  </si>
  <si>
    <t>Energija</t>
  </si>
  <si>
    <t>Uredski i ostali materijal</t>
  </si>
  <si>
    <t>Materijal i dijelovi tekućeg i investicijskog održavanja</t>
  </si>
  <si>
    <t>ŠKOLSKA KUHINJA</t>
  </si>
  <si>
    <t>Tekući projekt T100031</t>
  </si>
  <si>
    <t>Ostale usluge za komunikaciju i prijevoz</t>
  </si>
  <si>
    <t>Sitan inventar i auto gume</t>
  </si>
  <si>
    <t>Uredski materijal i ostali materijalni rashodi</t>
  </si>
  <si>
    <t>NATJECANJA</t>
  </si>
  <si>
    <t>Tekući projekt T100002</t>
  </si>
  <si>
    <t>Reprezentacija</t>
  </si>
  <si>
    <t>ŽUPANIJSKA STRUČNA VIJEĆA</t>
  </si>
  <si>
    <t>Tekući projekt T100001</t>
  </si>
  <si>
    <t>Zatezne kamate</t>
  </si>
  <si>
    <t>Financijski rashodi</t>
  </si>
  <si>
    <t>Troškovi sudskih postupaka</t>
  </si>
  <si>
    <t>Pristojbe i naknade</t>
  </si>
  <si>
    <t>Naknada za prijevoz, rad nat. i odvojeni život</t>
  </si>
  <si>
    <t>ADMINISTRATIVNO, TEHNIČKO I STRUČNO OSOBLJE</t>
  </si>
  <si>
    <t>Aktivnost A100002</t>
  </si>
  <si>
    <t>Uređaji, strojevi i oprema za ost namjene</t>
  </si>
  <si>
    <t>Rashodi za nabavu proizved. dugotrajne imovine</t>
  </si>
  <si>
    <t>Bankarske usluge i usluge platnog prom.</t>
  </si>
  <si>
    <t>Ostali financijski rashodi</t>
  </si>
  <si>
    <t>Pristojbe i naknade-nezap.invalida</t>
  </si>
  <si>
    <t>Članarine</t>
  </si>
  <si>
    <t>Materijal i dijelovi za tekuće i investicijsko održavanje</t>
  </si>
  <si>
    <t>VLASTITI PRIHODI - OŠ</t>
  </si>
  <si>
    <t>Izvor financiranja 3.</t>
  </si>
  <si>
    <t>RASHODI POSLOVANJA</t>
  </si>
  <si>
    <t>Aktivnost A100001</t>
  </si>
  <si>
    <t>PROGRAM OSNOVNIH ŠKOLA IZVAN ŽUPANIJSKOG PRORAČUNA</t>
  </si>
  <si>
    <t>Program 1001</t>
  </si>
  <si>
    <t>TEKUĆE I INVESTICIJSKO ODRŽAVANJE U ŠKOLSTVO</t>
  </si>
  <si>
    <t>Program 1003</t>
  </si>
  <si>
    <t>Opći prihodi i primici</t>
  </si>
  <si>
    <t>Izvor financiranja 1.1.</t>
  </si>
  <si>
    <t xml:space="preserve">KAPITALNO ULAGANJE </t>
  </si>
  <si>
    <t>Program 1002</t>
  </si>
  <si>
    <t>Naknade građanima i kućanstvima iz EU sredstava - Školska shema I Medni dan</t>
  </si>
  <si>
    <t>NOVA ŠKOLSKA SHEMA VOĆA I POVRĆA TE MLIJEKA I MLIJEČNIH PROIZVODA</t>
  </si>
  <si>
    <t>POTICAJ KORIŠTENJA SREDSTAVA IZ FONDOVA EU</t>
  </si>
  <si>
    <t>Doprinos za obvezno zdravst. osiguranje u slučaju nezap.i - tužbe</t>
  </si>
  <si>
    <t>Prsten potpore VII</t>
  </si>
  <si>
    <t>Tekući projekt T100055</t>
  </si>
  <si>
    <t>Prsten potpore VI</t>
  </si>
  <si>
    <t>Tekući projekt T100054</t>
  </si>
  <si>
    <t>Prsten potpore V</t>
  </si>
  <si>
    <t>Tekući projekt T100047</t>
  </si>
  <si>
    <t>Intelektulane usluge</t>
  </si>
  <si>
    <t>e- tehničar</t>
  </si>
  <si>
    <t>Tekući projekt T100041</t>
  </si>
  <si>
    <t>Naknade za rad predstavničkih i izvršnih tijela, povjerenstva i slično</t>
  </si>
  <si>
    <t>Tekući projekti T100003</t>
  </si>
  <si>
    <t>POJAČANI STANDARD U ŠKOLSTVU</t>
  </si>
  <si>
    <t>Enargija</t>
  </si>
  <si>
    <t>Energenti</t>
  </si>
  <si>
    <t>Aktivnost A100003</t>
  </si>
  <si>
    <t>Decentralizirana sredstva - OŠ</t>
  </si>
  <si>
    <t>Izvor financiranja 4.1.</t>
  </si>
  <si>
    <t>TEKUĆE I INVESTICIJSKO ODRŽAVANJE- MINIMALNI STANDARD</t>
  </si>
  <si>
    <t>Bankarske usluge i usluge platnog prometa</t>
  </si>
  <si>
    <t>Financijski  rashodi</t>
  </si>
  <si>
    <t>Pristojbe i naknade-provjera diploma</t>
  </si>
  <si>
    <t>Članarine i norme</t>
  </si>
  <si>
    <t>Premije osiguranja</t>
  </si>
  <si>
    <t>službena, radna i zaštitna odjeća i obuća</t>
  </si>
  <si>
    <t>MINIMALNI STANDARD U OSNOVNOM ŠKOLSTVU - MATERIJALNI RASHODI</t>
  </si>
  <si>
    <t>PROGRAM 1001</t>
  </si>
  <si>
    <t>Nagrade građanima i kućanst</t>
  </si>
  <si>
    <t>prihodi po posebnim propisima</t>
  </si>
  <si>
    <t>Vlastiti prihodi</t>
  </si>
  <si>
    <t>Tekući projekt T100058</t>
  </si>
  <si>
    <t>Ravnateljica</t>
  </si>
  <si>
    <t>Vesna Javor</t>
  </si>
  <si>
    <t>Predsjednica Školskog odbora</t>
  </si>
  <si>
    <t>Gordana Štefančić</t>
  </si>
  <si>
    <t>FINANCIJSKI PLAN PRORAČUNSKOG KORISNIKA JEDINICE LOKALNE I PODRUČNE (REGIONALNE) SAMOUPRAVE 
ZA 2025. I PROJEKCIJA ZA 2026. I 2027. GODINU</t>
  </si>
  <si>
    <t>Izvršenje 2023.</t>
  </si>
  <si>
    <t>Plan za 2025.</t>
  </si>
  <si>
    <t>Projekcija 
za 2027.</t>
  </si>
  <si>
    <t>Poslovni objekti</t>
  </si>
  <si>
    <t>REKONSTR. I DOGRADNJA OŠ IP</t>
  </si>
  <si>
    <t>Kapitalni projekt K100147</t>
  </si>
  <si>
    <t>Tekući projekt T100016</t>
  </si>
  <si>
    <t>KNJIGE ZA ŠKOLSKU KNJIŽNICU</t>
  </si>
  <si>
    <t>Knjige u knjižnicama</t>
  </si>
  <si>
    <t>Tekući projekt T100053</t>
  </si>
  <si>
    <t>Naknade građanima i kućanstvima u naravi</t>
  </si>
  <si>
    <t>Naknade građanima i i kućanstvima u novcu</t>
  </si>
  <si>
    <t>licence</t>
  </si>
  <si>
    <t>Tekući projekt T100027</t>
  </si>
  <si>
    <t>OPSKRBA BESPL. ZALIHAMA MESTR. POTR.</t>
  </si>
  <si>
    <t>Tekuće donacije</t>
  </si>
  <si>
    <t>Tekuće donacije u naravi</t>
  </si>
  <si>
    <t>Prsten potpore VIII</t>
  </si>
  <si>
    <t>4.1. Decentralizirana</t>
  </si>
  <si>
    <t>4.L. prihodi za posebne namjene</t>
  </si>
  <si>
    <t>6 Donacije</t>
  </si>
  <si>
    <t>6.3. donacije</t>
  </si>
  <si>
    <t>5.K. pomoći</t>
  </si>
  <si>
    <t>Tekućo plan 2024.</t>
  </si>
  <si>
    <t>09 OBRAZOVANJE</t>
  </si>
  <si>
    <t>091 Predškolsko i osnovno obrazovanje</t>
  </si>
  <si>
    <t>0912 Osnovno obratovanje</t>
  </si>
  <si>
    <t>096 dodatne usluge u obrazovanju</t>
  </si>
  <si>
    <t>Proračun za 2025.</t>
  </si>
  <si>
    <t>Projekcija proračuna
za 2027.</t>
  </si>
  <si>
    <t>ostali rashodi</t>
  </si>
  <si>
    <t>tek. Prijenos</t>
  </si>
  <si>
    <t>Indeks</t>
  </si>
  <si>
    <t>Relaizacija 01.-06.2025</t>
  </si>
  <si>
    <t>Oprema za održavanje i zaštitu</t>
  </si>
  <si>
    <t>Oprema škola</t>
  </si>
  <si>
    <t xml:space="preserve">IZVRŠENJE FINANCIJSKOG PLANA PRORAČUNSKOG KORISNIKA JEDINICE LOKALNE I PODRUČNE (REGIONALNE) SAMOUPRAVE 
30.06.2025. </t>
  </si>
  <si>
    <t>IZVRŠENJE FINANCIJSKOG PLANA PRORAČUNSKOG KORISNIKA JEDINICE LOKALNE I PODRUČNE (REGIONALNE) SAMOUPRAVE 
30.06.2025</t>
  </si>
  <si>
    <t>Realizacija 30.06.2025.</t>
  </si>
  <si>
    <t>3 Vlastiti prihodi i primici</t>
  </si>
  <si>
    <t>31 Vlastiti prihodi i primici</t>
  </si>
  <si>
    <t>Izvršenje 30.06.2025.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</si>
</sst>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indexed="8"/>
      <name val="Arial"/>
      <family val="2"/>
    </font>
    <font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0"/>
      <color rgb="FF000000"/>
      <name val="Arial"/>
      <family val="2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757171"/>
        <bgColor indexed="64"/>
      </patternFill>
    </fill>
    <fill>
      <patternFill patternType="solid">
        <fgColor rgb="FFE7E6E6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307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3" borderId="1" xfId="0" quotePrefix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left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Fill="1" applyBorder="1" applyAlignment="1" applyProtection="1">
      <alignment horizontal="right" wrapText="1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9" fillId="0" borderId="1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left" wrapText="1"/>
    </xf>
    <xf numFmtId="0" fontId="9" fillId="0" borderId="2" xfId="0" quotePrefix="1" applyFont="1" applyBorder="1" applyAlignment="1">
      <alignment horizontal="center" wrapText="1"/>
    </xf>
    <xf numFmtId="0" fontId="9" fillId="0" borderId="2" xfId="0" quotePrefix="1" applyNumberFormat="1" applyFont="1" applyFill="1" applyBorder="1" applyAlignment="1" applyProtection="1">
      <alignment horizontal="left"/>
    </xf>
    <xf numFmtId="3" fontId="6" fillId="3" borderId="3" xfId="0" quotePrefix="1" applyNumberFormat="1" applyFont="1" applyFill="1" applyBorder="1" applyAlignment="1">
      <alignment horizontal="right"/>
    </xf>
    <xf numFmtId="0" fontId="0" fillId="2" borderId="0" xfId="0" applyFill="1"/>
    <xf numFmtId="4" fontId="3" fillId="2" borderId="3" xfId="0" applyNumberFormat="1" applyFont="1" applyFill="1" applyBorder="1" applyAlignment="1">
      <alignment horizontal="right"/>
    </xf>
    <xf numFmtId="4" fontId="3" fillId="2" borderId="4" xfId="0" applyNumberFormat="1" applyFont="1" applyFill="1" applyBorder="1" applyAlignment="1">
      <alignment horizontal="right"/>
    </xf>
    <xf numFmtId="0" fontId="22" fillId="0" borderId="4" xfId="1" applyFont="1" applyBorder="1" applyAlignment="1">
      <alignment horizontal="left" vertical="center" wrapText="1" readingOrder="1"/>
    </xf>
    <xf numFmtId="0" fontId="3" fillId="2" borderId="4" xfId="0" applyFont="1" applyFill="1" applyBorder="1" applyAlignment="1">
      <alignment horizontal="left" vertical="center" wrapText="1" indent="1"/>
    </xf>
    <xf numFmtId="0" fontId="22" fillId="0" borderId="2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1"/>
    </xf>
    <xf numFmtId="0" fontId="3" fillId="0" borderId="3" xfId="0" applyFont="1" applyBorder="1" applyAlignment="1">
      <alignment wrapText="1"/>
    </xf>
    <xf numFmtId="0" fontId="0" fillId="5" borderId="0" xfId="0" applyFill="1"/>
    <xf numFmtId="4" fontId="3" fillId="5" borderId="3" xfId="0" applyNumberFormat="1" applyFont="1" applyFill="1" applyBorder="1" applyAlignment="1">
      <alignment horizontal="right"/>
    </xf>
    <xf numFmtId="4" fontId="3" fillId="5" borderId="4" xfId="0" applyNumberFormat="1" applyFont="1" applyFill="1" applyBorder="1" applyAlignment="1">
      <alignment horizontal="right"/>
    </xf>
    <xf numFmtId="0" fontId="6" fillId="5" borderId="3" xfId="0" applyFont="1" applyFill="1" applyBorder="1" applyAlignment="1">
      <alignment wrapText="1"/>
    </xf>
    <xf numFmtId="0" fontId="6" fillId="5" borderId="4" xfId="0" applyFont="1" applyFill="1" applyBorder="1" applyAlignment="1">
      <alignment horizontal="left" vertical="center" wrapText="1" indent="1"/>
    </xf>
    <xf numFmtId="0" fontId="23" fillId="5" borderId="2" xfId="1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center" wrapText="1" indent="1"/>
    </xf>
    <xf numFmtId="0" fontId="0" fillId="6" borderId="0" xfId="0" applyFill="1"/>
    <xf numFmtId="4" fontId="3" fillId="6" borderId="3" xfId="0" applyNumberFormat="1" applyFont="1" applyFill="1" applyBorder="1" applyAlignment="1">
      <alignment horizontal="right"/>
    </xf>
    <xf numFmtId="4" fontId="3" fillId="6" borderId="4" xfId="0" applyNumberFormat="1" applyFont="1" applyFill="1" applyBorder="1" applyAlignment="1">
      <alignment horizontal="right"/>
    </xf>
    <xf numFmtId="0" fontId="6" fillId="6" borderId="3" xfId="0" applyFont="1" applyFill="1" applyBorder="1" applyAlignment="1">
      <alignment wrapText="1"/>
    </xf>
    <xf numFmtId="0" fontId="6" fillId="6" borderId="4" xfId="0" applyFont="1" applyFill="1" applyBorder="1" applyAlignment="1">
      <alignment horizontal="left" vertical="center" wrapText="1" indent="1"/>
    </xf>
    <xf numFmtId="0" fontId="23" fillId="6" borderId="2" xfId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 indent="1"/>
    </xf>
    <xf numFmtId="0" fontId="0" fillId="7" borderId="0" xfId="0" applyFill="1"/>
    <xf numFmtId="4" fontId="3" fillId="7" borderId="3" xfId="0" applyNumberFormat="1" applyFont="1" applyFill="1" applyBorder="1" applyAlignment="1">
      <alignment horizontal="right"/>
    </xf>
    <xf numFmtId="4" fontId="3" fillId="7" borderId="4" xfId="0" applyNumberFormat="1" applyFont="1" applyFill="1" applyBorder="1" applyAlignment="1">
      <alignment horizontal="right"/>
    </xf>
    <xf numFmtId="0" fontId="6" fillId="7" borderId="3" xfId="0" applyFont="1" applyFill="1" applyBorder="1" applyAlignment="1">
      <alignment wrapText="1"/>
    </xf>
    <xf numFmtId="0" fontId="6" fillId="7" borderId="4" xfId="0" applyFont="1" applyFill="1" applyBorder="1" applyAlignment="1">
      <alignment horizontal="left" vertical="center" wrapText="1" indent="1"/>
    </xf>
    <xf numFmtId="0" fontId="23" fillId="7" borderId="2" xfId="1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 indent="1"/>
    </xf>
    <xf numFmtId="0" fontId="0" fillId="8" borderId="0" xfId="0" applyFill="1"/>
    <xf numFmtId="4" fontId="3" fillId="8" borderId="3" xfId="0" applyNumberFormat="1" applyFont="1" applyFill="1" applyBorder="1" applyAlignment="1">
      <alignment horizontal="right"/>
    </xf>
    <xf numFmtId="4" fontId="3" fillId="8" borderId="4" xfId="0" applyNumberFormat="1" applyFont="1" applyFill="1" applyBorder="1" applyAlignment="1">
      <alignment horizontal="right"/>
    </xf>
    <xf numFmtId="0" fontId="23" fillId="8" borderId="4" xfId="1" applyFont="1" applyFill="1" applyBorder="1" applyAlignment="1">
      <alignment horizontal="left" vertical="center" wrapText="1" readingOrder="1"/>
    </xf>
    <xf numFmtId="0" fontId="6" fillId="8" borderId="4" xfId="0" applyFont="1" applyFill="1" applyBorder="1" applyAlignment="1">
      <alignment horizontal="left" vertical="center" wrapText="1" indent="1"/>
    </xf>
    <xf numFmtId="0" fontId="23" fillId="8" borderId="2" xfId="1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left" vertical="center" indent="1"/>
    </xf>
    <xf numFmtId="0" fontId="3" fillId="5" borderId="1" xfId="0" applyFont="1" applyFill="1" applyBorder="1" applyAlignment="1">
      <alignment horizontal="left" vertical="center" wrapText="1" indent="1"/>
    </xf>
    <xf numFmtId="0" fontId="23" fillId="6" borderId="3" xfId="1" applyFont="1" applyFill="1" applyBorder="1" applyAlignment="1">
      <alignment horizontal="left" vertical="center" wrapText="1" readingOrder="1"/>
    </xf>
    <xf numFmtId="0" fontId="3" fillId="6" borderId="1" xfId="0" applyFont="1" applyFill="1" applyBorder="1" applyAlignment="1">
      <alignment horizontal="left" vertical="center" wrapText="1" indent="1"/>
    </xf>
    <xf numFmtId="0" fontId="23" fillId="7" borderId="3" xfId="1" applyFont="1" applyFill="1" applyBorder="1" applyAlignment="1">
      <alignment horizontal="left" vertical="center" wrapText="1" readingOrder="1"/>
    </xf>
    <xf numFmtId="0" fontId="3" fillId="7" borderId="1" xfId="0" applyFont="1" applyFill="1" applyBorder="1" applyAlignment="1">
      <alignment horizontal="left" vertical="center" wrapText="1" indent="1"/>
    </xf>
    <xf numFmtId="0" fontId="23" fillId="5" borderId="4" xfId="1" applyFont="1" applyFill="1" applyBorder="1" applyAlignment="1">
      <alignment horizontal="left" vertical="center" wrapText="1" readingOrder="1"/>
    </xf>
    <xf numFmtId="0" fontId="23" fillId="6" borderId="4" xfId="1" applyFont="1" applyFill="1" applyBorder="1" applyAlignment="1">
      <alignment horizontal="left" vertical="center" wrapText="1" readingOrder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 indent="1"/>
    </xf>
    <xf numFmtId="0" fontId="6" fillId="2" borderId="2" xfId="0" applyFont="1" applyFill="1" applyBorder="1" applyAlignment="1">
      <alignment horizontal="left" vertical="center" wrapText="1" indent="1"/>
    </xf>
    <xf numFmtId="0" fontId="6" fillId="2" borderId="1" xfId="0" applyFont="1" applyFill="1" applyBorder="1" applyAlignment="1">
      <alignment vertical="center"/>
    </xf>
    <xf numFmtId="0" fontId="6" fillId="8" borderId="1" xfId="0" applyFont="1" applyFill="1" applyBorder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5" borderId="3" xfId="0" applyFont="1" applyFill="1" applyBorder="1" applyAlignment="1">
      <alignment wrapText="1"/>
    </xf>
    <xf numFmtId="0" fontId="3" fillId="5" borderId="4" xfId="0" applyFont="1" applyFill="1" applyBorder="1" applyAlignment="1">
      <alignment horizontal="left" vertical="center" wrapText="1" indent="1"/>
    </xf>
    <xf numFmtId="0" fontId="6" fillId="5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wrapText="1"/>
    </xf>
    <xf numFmtId="0" fontId="3" fillId="6" borderId="4" xfId="0" applyFont="1" applyFill="1" applyBorder="1" applyAlignment="1">
      <alignment horizontal="left" vertical="center" wrapText="1" indent="1"/>
    </xf>
    <xf numFmtId="0" fontId="6" fillId="6" borderId="2" xfId="0" applyFont="1" applyFill="1" applyBorder="1" applyAlignment="1">
      <alignment horizontal="center" wrapText="1"/>
    </xf>
    <xf numFmtId="0" fontId="3" fillId="7" borderId="4" xfId="0" applyFont="1" applyFill="1" applyBorder="1" applyAlignment="1">
      <alignment horizontal="left" vertical="center" wrapText="1" indent="1"/>
    </xf>
    <xf numFmtId="0" fontId="6" fillId="7" borderId="2" xfId="0" applyFont="1" applyFill="1" applyBorder="1" applyAlignment="1">
      <alignment horizontal="center" wrapText="1"/>
    </xf>
    <xf numFmtId="0" fontId="24" fillId="5" borderId="3" xfId="0" applyFont="1" applyFill="1" applyBorder="1" applyAlignment="1">
      <alignment wrapText="1"/>
    </xf>
    <xf numFmtId="0" fontId="24" fillId="5" borderId="2" xfId="0" applyFont="1" applyFill="1" applyBorder="1" applyAlignment="1">
      <alignment horizontal="center" wrapText="1"/>
    </xf>
    <xf numFmtId="0" fontId="24" fillId="6" borderId="3" xfId="0" applyFont="1" applyFill="1" applyBorder="1" applyAlignment="1">
      <alignment wrapText="1"/>
    </xf>
    <xf numFmtId="0" fontId="24" fillId="6" borderId="2" xfId="0" applyFont="1" applyFill="1" applyBorder="1" applyAlignment="1">
      <alignment horizontal="center" wrapText="1"/>
    </xf>
    <xf numFmtId="0" fontId="24" fillId="7" borderId="3" xfId="0" applyFont="1" applyFill="1" applyBorder="1" applyAlignment="1">
      <alignment wrapText="1"/>
    </xf>
    <xf numFmtId="0" fontId="24" fillId="7" borderId="2" xfId="0" applyFont="1" applyFill="1" applyBorder="1" applyAlignment="1">
      <alignment horizontal="center" wrapText="1"/>
    </xf>
    <xf numFmtId="0" fontId="23" fillId="7" borderId="4" xfId="1" applyFont="1" applyFill="1" applyBorder="1" applyAlignment="1">
      <alignment horizontal="left" vertical="center" wrapText="1" readingOrder="1"/>
    </xf>
    <xf numFmtId="0" fontId="25" fillId="0" borderId="3" xfId="1" applyFont="1" applyBorder="1" applyAlignment="1">
      <alignment vertical="center" wrapText="1" readingOrder="1"/>
    </xf>
    <xf numFmtId="0" fontId="26" fillId="5" borderId="3" xfId="1" applyFont="1" applyFill="1" applyBorder="1" applyAlignment="1">
      <alignment vertical="center" wrapText="1" readingOrder="1"/>
    </xf>
    <xf numFmtId="0" fontId="26" fillId="6" borderId="3" xfId="1" applyFont="1" applyFill="1" applyBorder="1" applyAlignment="1">
      <alignment vertical="center" wrapText="1" readingOrder="1"/>
    </xf>
    <xf numFmtId="0" fontId="26" fillId="9" borderId="3" xfId="1" applyFont="1" applyFill="1" applyBorder="1" applyAlignment="1">
      <alignment vertical="center" wrapText="1" readingOrder="1"/>
    </xf>
    <xf numFmtId="0" fontId="3" fillId="8" borderId="4" xfId="0" applyFont="1" applyFill="1" applyBorder="1" applyAlignment="1">
      <alignment horizontal="left" vertical="center" wrapText="1" indent="1"/>
    </xf>
    <xf numFmtId="0" fontId="22" fillId="8" borderId="2" xfId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wrapText="1"/>
    </xf>
    <xf numFmtId="0" fontId="3" fillId="2" borderId="2" xfId="0" applyFont="1" applyFill="1" applyBorder="1" applyAlignment="1">
      <alignment horizontal="left" vertical="center" wrapText="1" indent="1"/>
    </xf>
    <xf numFmtId="0" fontId="6" fillId="6" borderId="4" xfId="0" applyFont="1" applyFill="1" applyBorder="1" applyAlignment="1">
      <alignment wrapText="1"/>
    </xf>
    <xf numFmtId="0" fontId="6" fillId="6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wrapText="1"/>
    </xf>
    <xf numFmtId="0" fontId="6" fillId="5" borderId="2" xfId="0" applyFont="1" applyFill="1" applyBorder="1" applyAlignment="1">
      <alignment horizontal="left" vertical="center" wrapText="1" indent="1"/>
    </xf>
    <xf numFmtId="0" fontId="6" fillId="7" borderId="4" xfId="0" applyFont="1" applyFill="1" applyBorder="1" applyAlignment="1">
      <alignment wrapText="1"/>
    </xf>
    <xf numFmtId="0" fontId="6" fillId="7" borderId="2" xfId="0" applyFont="1" applyFill="1" applyBorder="1" applyAlignment="1">
      <alignment horizontal="left" vertical="center" wrapText="1" indent="1"/>
    </xf>
    <xf numFmtId="0" fontId="22" fillId="0" borderId="3" xfId="1" applyFont="1" applyBorder="1" applyAlignment="1">
      <alignment horizontal="left" vertical="center" wrapText="1" readingOrder="1"/>
    </xf>
    <xf numFmtId="0" fontId="27" fillId="5" borderId="3" xfId="1" applyFont="1" applyFill="1" applyBorder="1" applyAlignment="1">
      <alignment horizontal="left" vertical="center" wrapText="1" readingOrder="1"/>
    </xf>
    <xf numFmtId="0" fontId="27" fillId="5" borderId="2" xfId="1" applyFont="1" applyFill="1" applyBorder="1" applyAlignment="1">
      <alignment horizontal="center" vertical="center" wrapText="1"/>
    </xf>
    <xf numFmtId="0" fontId="27" fillId="6" borderId="3" xfId="1" applyFont="1" applyFill="1" applyBorder="1" applyAlignment="1">
      <alignment horizontal="left" vertical="center" wrapText="1" readingOrder="1"/>
    </xf>
    <xf numFmtId="0" fontId="27" fillId="6" borderId="2" xfId="1" applyFont="1" applyFill="1" applyBorder="1" applyAlignment="1">
      <alignment horizontal="center" vertical="center" wrapText="1"/>
    </xf>
    <xf numFmtId="0" fontId="27" fillId="7" borderId="3" xfId="1" applyFont="1" applyFill="1" applyBorder="1" applyAlignment="1">
      <alignment horizontal="left" vertical="center" wrapText="1" readingOrder="1"/>
    </xf>
    <xf numFmtId="0" fontId="27" fillId="7" borderId="2" xfId="1" applyFont="1" applyFill="1" applyBorder="1" applyAlignment="1">
      <alignment horizontal="center" vertical="center" wrapText="1"/>
    </xf>
    <xf numFmtId="0" fontId="22" fillId="8" borderId="4" xfId="1" applyFont="1" applyFill="1" applyBorder="1" applyAlignment="1">
      <alignment horizontal="left" vertical="center" wrapText="1" readingOrder="1"/>
    </xf>
    <xf numFmtId="0" fontId="6" fillId="8" borderId="1" xfId="0" applyFont="1" applyFill="1" applyBorder="1"/>
    <xf numFmtId="0" fontId="6" fillId="8" borderId="4" xfId="0" applyFont="1" applyFill="1" applyBorder="1" applyAlignment="1">
      <alignment wrapText="1"/>
    </xf>
    <xf numFmtId="0" fontId="6" fillId="8" borderId="2" xfId="0" applyFont="1" applyFill="1" applyBorder="1" applyAlignment="1">
      <alignment horizontal="left" vertical="center" wrapText="1" indent="1"/>
    </xf>
    <xf numFmtId="0" fontId="6" fillId="5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6" fillId="7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 indent="1"/>
    </xf>
    <xf numFmtId="0" fontId="3" fillId="7" borderId="2" xfId="0" applyFont="1" applyFill="1" applyBorder="1" applyAlignment="1">
      <alignment horizontal="left" vertical="center" wrapText="1" indent="1"/>
    </xf>
    <xf numFmtId="0" fontId="3" fillId="2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3" fillId="6" borderId="4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3" fillId="7" borderId="4" xfId="0" applyFont="1" applyFill="1" applyBorder="1" applyAlignment="1">
      <alignment horizontal="left" vertical="center" wrapText="1"/>
    </xf>
    <xf numFmtId="0" fontId="3" fillId="7" borderId="4" xfId="0" applyFont="1" applyFill="1" applyBorder="1" applyAlignment="1">
      <alignment vertical="center" wrapText="1"/>
    </xf>
    <xf numFmtId="0" fontId="3" fillId="7" borderId="2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left" vertical="center" wrapText="1" indent="1"/>
    </xf>
    <xf numFmtId="0" fontId="0" fillId="10" borderId="0" xfId="0" applyFill="1"/>
    <xf numFmtId="4" fontId="3" fillId="10" borderId="3" xfId="0" applyNumberFormat="1" applyFont="1" applyFill="1" applyBorder="1" applyAlignment="1">
      <alignment horizontal="right"/>
    </xf>
    <xf numFmtId="4" fontId="3" fillId="10" borderId="4" xfId="0" applyNumberFormat="1" applyFont="1" applyFill="1" applyBorder="1" applyAlignment="1">
      <alignment horizontal="right"/>
    </xf>
    <xf numFmtId="0" fontId="6" fillId="10" borderId="4" xfId="0" applyFont="1" applyFill="1" applyBorder="1" applyAlignment="1">
      <alignment wrapText="1"/>
    </xf>
    <xf numFmtId="0" fontId="6" fillId="10" borderId="4" xfId="0" applyFont="1" applyFill="1" applyBorder="1" applyAlignment="1">
      <alignment horizontal="left" vertical="center" wrapText="1" indent="1"/>
    </xf>
    <xf numFmtId="0" fontId="6" fillId="10" borderId="2" xfId="0" applyFont="1" applyFill="1" applyBorder="1" applyAlignment="1">
      <alignment horizontal="left" vertical="center" indent="1"/>
    </xf>
    <xf numFmtId="0" fontId="6" fillId="10" borderId="1" xfId="0" applyFont="1" applyFill="1" applyBorder="1" applyAlignment="1">
      <alignment vertical="center"/>
    </xf>
    <xf numFmtId="0" fontId="3" fillId="8" borderId="2" xfId="0" applyFont="1" applyFill="1" applyBorder="1" applyAlignment="1">
      <alignment horizontal="left" vertical="center" wrapText="1" indent="1"/>
    </xf>
    <xf numFmtId="0" fontId="16" fillId="2" borderId="4" xfId="0" applyFont="1" applyFill="1" applyBorder="1" applyAlignment="1">
      <alignment horizontal="left" vertical="center" wrapText="1"/>
    </xf>
    <xf numFmtId="0" fontId="6" fillId="8" borderId="3" xfId="0" applyFont="1" applyFill="1" applyBorder="1" applyAlignment="1">
      <alignment wrapText="1"/>
    </xf>
    <xf numFmtId="0" fontId="3" fillId="10" borderId="3" xfId="0" applyFont="1" applyFill="1" applyBorder="1" applyAlignment="1">
      <alignment wrapText="1"/>
    </xf>
    <xf numFmtId="0" fontId="3" fillId="10" borderId="4" xfId="0" applyFont="1" applyFill="1" applyBorder="1" applyAlignment="1">
      <alignment horizontal="left" vertical="center" wrapText="1" indent="1"/>
    </xf>
    <xf numFmtId="0" fontId="3" fillId="10" borderId="2" xfId="0" applyFont="1" applyFill="1" applyBorder="1" applyAlignment="1">
      <alignment horizontal="left" vertical="center" wrapText="1" indent="1"/>
    </xf>
    <xf numFmtId="0" fontId="3" fillId="10" borderId="1" xfId="0" applyFont="1" applyFill="1" applyBorder="1" applyAlignment="1">
      <alignment horizontal="left" vertical="center" indent="1"/>
    </xf>
    <xf numFmtId="0" fontId="3" fillId="2" borderId="3" xfId="0" applyFont="1" applyFill="1" applyBorder="1" applyAlignment="1">
      <alignment wrapText="1"/>
    </xf>
    <xf numFmtId="4" fontId="6" fillId="2" borderId="4" xfId="0" applyNumberFormat="1" applyFont="1" applyFill="1" applyBorder="1" applyAlignment="1">
      <alignment horizontal="right"/>
    </xf>
    <xf numFmtId="0" fontId="6" fillId="10" borderId="2" xfId="0" applyFont="1" applyFill="1" applyBorder="1" applyAlignment="1">
      <alignment horizontal="left" vertical="center" wrapText="1" indent="1"/>
    </xf>
    <xf numFmtId="0" fontId="6" fillId="10" borderId="1" xfId="0" applyFont="1" applyFill="1" applyBorder="1" applyAlignment="1">
      <alignment horizontal="left" vertical="center" indent="1"/>
    </xf>
    <xf numFmtId="0" fontId="22" fillId="2" borderId="4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wrapText="1"/>
    </xf>
    <xf numFmtId="0" fontId="28" fillId="0" borderId="0" xfId="0" applyFont="1"/>
    <xf numFmtId="0" fontId="28" fillId="2" borderId="0" xfId="0" applyFont="1" applyFill="1"/>
    <xf numFmtId="0" fontId="6" fillId="11" borderId="4" xfId="0" applyFont="1" applyFill="1" applyBorder="1" applyAlignment="1">
      <alignment wrapText="1"/>
    </xf>
    <xf numFmtId="0" fontId="6" fillId="11" borderId="4" xfId="0" applyFont="1" applyFill="1" applyBorder="1" applyAlignment="1">
      <alignment horizontal="left" vertical="center" wrapText="1" indent="1"/>
    </xf>
    <xf numFmtId="0" fontId="6" fillId="11" borderId="2" xfId="0" applyFont="1" applyFill="1" applyBorder="1" applyAlignment="1">
      <alignment horizontal="left" vertical="center" wrapText="1" indent="1"/>
    </xf>
    <xf numFmtId="0" fontId="6" fillId="11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/>
    </xf>
    <xf numFmtId="0" fontId="6" fillId="6" borderId="4" xfId="0" applyFont="1" applyFill="1" applyBorder="1" applyAlignment="1">
      <alignment vertical="center"/>
    </xf>
    <xf numFmtId="0" fontId="6" fillId="6" borderId="2" xfId="0" applyFont="1" applyFill="1" applyBorder="1" applyAlignment="1">
      <alignment horizontal="left" vertical="center"/>
    </xf>
    <xf numFmtId="0" fontId="6" fillId="6" borderId="1" xfId="0" applyFont="1" applyFill="1" applyBorder="1" applyAlignment="1">
      <alignment vertical="center"/>
    </xf>
    <xf numFmtId="0" fontId="6" fillId="7" borderId="4" xfId="0" applyFont="1" applyFill="1" applyBorder="1" applyAlignment="1">
      <alignment vertical="center" wrapText="1"/>
    </xf>
    <xf numFmtId="0" fontId="6" fillId="7" borderId="2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vertical="center" wrapText="1"/>
    </xf>
    <xf numFmtId="0" fontId="0" fillId="11" borderId="0" xfId="0" applyFill="1"/>
    <xf numFmtId="4" fontId="3" fillId="11" borderId="3" xfId="0" applyNumberFormat="1" applyFont="1" applyFill="1" applyBorder="1" applyAlignment="1">
      <alignment horizontal="right"/>
    </xf>
    <xf numFmtId="4" fontId="3" fillId="11" borderId="4" xfId="0" applyNumberFormat="1" applyFont="1" applyFill="1" applyBorder="1" applyAlignment="1">
      <alignment horizontal="right"/>
    </xf>
    <xf numFmtId="0" fontId="0" fillId="12" borderId="0" xfId="0" applyFill="1"/>
    <xf numFmtId="4" fontId="3" fillId="12" borderId="3" xfId="0" applyNumberFormat="1" applyFont="1" applyFill="1" applyBorder="1" applyAlignment="1">
      <alignment horizontal="right"/>
    </xf>
    <xf numFmtId="4" fontId="3" fillId="12" borderId="4" xfId="0" applyNumberFormat="1" applyFont="1" applyFill="1" applyBorder="1" applyAlignment="1">
      <alignment horizontal="right"/>
    </xf>
    <xf numFmtId="0" fontId="6" fillId="12" borderId="4" xfId="0" applyFont="1" applyFill="1" applyBorder="1" applyAlignment="1">
      <alignment wrapText="1"/>
    </xf>
    <xf numFmtId="0" fontId="3" fillId="12" borderId="4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wrapText="1" indent="1"/>
    </xf>
    <xf numFmtId="0" fontId="3" fillId="12" borderId="2" xfId="0" applyFont="1" applyFill="1" applyBorder="1" applyAlignment="1">
      <alignment horizontal="left" vertical="center" indent="1"/>
    </xf>
    <xf numFmtId="0" fontId="3" fillId="2" borderId="4" xfId="0" applyFont="1" applyFill="1" applyBorder="1" applyAlignment="1">
      <alignment horizontal="left" vertical="center" indent="1"/>
    </xf>
    <xf numFmtId="0" fontId="3" fillId="2" borderId="2" xfId="0" applyFont="1" applyFill="1" applyBorder="1" applyAlignment="1">
      <alignment horizontal="left" vertical="center" indent="1"/>
    </xf>
    <xf numFmtId="0" fontId="6" fillId="5" borderId="2" xfId="0" applyFont="1" applyFill="1" applyBorder="1" applyAlignment="1">
      <alignment horizontal="left" vertical="center" wrapText="1"/>
    </xf>
    <xf numFmtId="4" fontId="7" fillId="13" borderId="4" xfId="0" applyNumberFormat="1" applyFont="1" applyFill="1" applyBorder="1" applyAlignment="1">
      <alignment horizontal="right"/>
    </xf>
    <xf numFmtId="0" fontId="9" fillId="13" borderId="4" xfId="0" applyFont="1" applyFill="1" applyBorder="1" applyAlignment="1">
      <alignment horizontal="left" vertical="center" wrapText="1"/>
    </xf>
    <xf numFmtId="0" fontId="9" fillId="13" borderId="4" xfId="0" applyFont="1" applyFill="1" applyBorder="1" applyAlignment="1">
      <alignment vertical="center"/>
    </xf>
    <xf numFmtId="0" fontId="9" fillId="13" borderId="2" xfId="0" applyFont="1" applyFill="1" applyBorder="1" applyAlignment="1">
      <alignment horizontal="left" vertical="center"/>
    </xf>
    <xf numFmtId="0" fontId="9" fillId="13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 vertical="center" indent="1"/>
    </xf>
    <xf numFmtId="0" fontId="29" fillId="13" borderId="0" xfId="0" applyFont="1" applyFill="1"/>
    <xf numFmtId="0" fontId="29" fillId="2" borderId="0" xfId="0" applyFont="1" applyFill="1"/>
    <xf numFmtId="0" fontId="6" fillId="7" borderId="4" xfId="0" applyFont="1" applyFill="1" applyBorder="1" applyAlignment="1">
      <alignment vertical="center"/>
    </xf>
    <xf numFmtId="0" fontId="6" fillId="7" borderId="1" xfId="0" applyFont="1" applyFill="1" applyBorder="1" applyAlignment="1">
      <alignment vertical="center"/>
    </xf>
    <xf numFmtId="0" fontId="6" fillId="11" borderId="3" xfId="0" applyFont="1" applyFill="1" applyBorder="1" applyAlignment="1">
      <alignment wrapText="1"/>
    </xf>
    <xf numFmtId="0" fontId="0" fillId="14" borderId="0" xfId="0" applyFill="1"/>
    <xf numFmtId="4" fontId="3" fillId="14" borderId="4" xfId="0" applyNumberFormat="1" applyFont="1" applyFill="1" applyBorder="1" applyAlignment="1">
      <alignment horizontal="right"/>
    </xf>
    <xf numFmtId="0" fontId="6" fillId="14" borderId="3" xfId="0" applyFont="1" applyFill="1" applyBorder="1" applyAlignment="1">
      <alignment wrapText="1"/>
    </xf>
    <xf numFmtId="0" fontId="3" fillId="14" borderId="4" xfId="0" applyFont="1" applyFill="1" applyBorder="1" applyAlignment="1">
      <alignment horizontal="left" vertical="center" wrapText="1" indent="1"/>
    </xf>
    <xf numFmtId="0" fontId="6" fillId="14" borderId="2" xfId="0" applyFont="1" applyFill="1" applyBorder="1" applyAlignment="1">
      <alignment horizontal="center" wrapText="1"/>
    </xf>
    <xf numFmtId="0" fontId="3" fillId="14" borderId="1" xfId="0" applyFont="1" applyFill="1" applyBorder="1" applyAlignment="1">
      <alignment horizontal="left" vertical="center" wrapText="1" indent="1"/>
    </xf>
    <xf numFmtId="0" fontId="29" fillId="5" borderId="0" xfId="0" applyFont="1" applyFill="1"/>
    <xf numFmtId="4" fontId="7" fillId="5" borderId="4" xfId="0" applyNumberFormat="1" applyFont="1" applyFill="1" applyBorder="1" applyAlignment="1">
      <alignment horizontal="right"/>
    </xf>
    <xf numFmtId="0" fontId="7" fillId="5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 wrapText="1" indent="1"/>
    </xf>
    <xf numFmtId="0" fontId="7" fillId="5" borderId="2" xfId="0" applyFont="1" applyFill="1" applyBorder="1" applyAlignment="1">
      <alignment horizontal="left" vertical="center" wrapText="1" indent="1"/>
    </xf>
    <xf numFmtId="0" fontId="7" fillId="5" borderId="1" xfId="0" applyFont="1" applyFill="1" applyBorder="1" applyAlignment="1">
      <alignment horizontal="left" vertical="center" wrapText="1" indent="1"/>
    </xf>
    <xf numFmtId="0" fontId="6" fillId="14" borderId="4" xfId="0" applyFont="1" applyFill="1" applyBorder="1" applyAlignment="1">
      <alignment horizontal="left" vertical="center" wrapText="1"/>
    </xf>
    <xf numFmtId="0" fontId="6" fillId="14" borderId="4" xfId="0" applyFont="1" applyFill="1" applyBorder="1" applyAlignment="1">
      <alignment vertical="center" wrapText="1"/>
    </xf>
    <xf numFmtId="0" fontId="6" fillId="14" borderId="2" xfId="0" applyFont="1" applyFill="1" applyBorder="1" applyAlignment="1">
      <alignment vertical="center" wrapText="1"/>
    </xf>
    <xf numFmtId="0" fontId="6" fillId="14" borderId="1" xfId="0" applyFont="1" applyFill="1" applyBorder="1" applyAlignment="1">
      <alignment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0" fillId="0" borderId="3" xfId="0" applyBorder="1"/>
    <xf numFmtId="0" fontId="1" fillId="0" borderId="3" xfId="0" applyFont="1" applyBorder="1"/>
    <xf numFmtId="4" fontId="0" fillId="0" borderId="3" xfId="0" applyNumberFormat="1" applyBorder="1"/>
    <xf numFmtId="4" fontId="3" fillId="15" borderId="4" xfId="0" applyNumberFormat="1" applyFont="1" applyFill="1" applyBorder="1" applyAlignment="1">
      <alignment horizontal="right"/>
    </xf>
    <xf numFmtId="4" fontId="3" fillId="16" borderId="4" xfId="0" applyNumberFormat="1" applyFont="1" applyFill="1" applyBorder="1" applyAlignment="1">
      <alignment horizontal="right"/>
    </xf>
    <xf numFmtId="4" fontId="3" fillId="17" borderId="4" xfId="0" applyNumberFormat="1" applyFont="1" applyFill="1" applyBorder="1" applyAlignment="1">
      <alignment horizontal="right"/>
    </xf>
    <xf numFmtId="4" fontId="3" fillId="18" borderId="4" xfId="0" applyNumberFormat="1" applyFont="1" applyFill="1" applyBorder="1" applyAlignment="1">
      <alignment horizontal="right"/>
    </xf>
    <xf numFmtId="4" fontId="7" fillId="19" borderId="4" xfId="0" applyNumberFormat="1" applyFont="1" applyFill="1" applyBorder="1" applyAlignment="1">
      <alignment horizontal="right"/>
    </xf>
    <xf numFmtId="4" fontId="3" fillId="19" borderId="4" xfId="0" applyNumberFormat="1" applyFont="1" applyFill="1" applyBorder="1" applyAlignment="1">
      <alignment horizontal="right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13" fillId="0" borderId="0" xfId="0" applyNumberFormat="1" applyFont="1" applyFill="1" applyBorder="1" applyAlignment="1" applyProtection="1">
      <alignment wrapText="1"/>
    </xf>
    <xf numFmtId="0" fontId="14" fillId="0" borderId="0" xfId="0" applyNumberFormat="1" applyFont="1" applyFill="1" applyBorder="1" applyAlignment="1" applyProtection="1">
      <alignment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1" fillId="0" borderId="0" xfId="0" applyFont="1" applyAlignment="1">
      <alignment vertical="center" wrapText="1"/>
    </xf>
    <xf numFmtId="0" fontId="6" fillId="11" borderId="1" xfId="0" applyFont="1" applyFill="1" applyBorder="1" applyAlignment="1">
      <alignment horizontal="left" vertical="center" wrapText="1"/>
    </xf>
    <xf numFmtId="0" fontId="6" fillId="11" borderId="2" xfId="0" applyFont="1" applyFill="1" applyBorder="1" applyAlignment="1">
      <alignment horizontal="left" vertical="center" wrapText="1"/>
    </xf>
    <xf numFmtId="0" fontId="6" fillId="11" borderId="4" xfId="0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center" wrapText="1"/>
    </xf>
    <xf numFmtId="0" fontId="16" fillId="2" borderId="2" xfId="0" applyFont="1" applyFill="1" applyBorder="1" applyAlignment="1">
      <alignment horizontal="left" vertical="center" wrapText="1"/>
    </xf>
    <xf numFmtId="0" fontId="16" fillId="2" borderId="4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horizontal="left" vertical="center" wrapText="1"/>
    </xf>
    <xf numFmtId="0" fontId="6" fillId="10" borderId="2" xfId="0" applyFont="1" applyFill="1" applyBorder="1" applyAlignment="1">
      <alignment horizontal="left" vertical="center" wrapText="1"/>
    </xf>
    <xf numFmtId="0" fontId="6" fillId="10" borderId="4" xfId="0" applyFont="1" applyFill="1" applyBorder="1" applyAlignment="1">
      <alignment horizontal="left" vertical="center" wrapText="1"/>
    </xf>
    <xf numFmtId="4" fontId="0" fillId="0" borderId="0" xfId="0" applyNumberFormat="1"/>
    <xf numFmtId="2" fontId="6" fillId="0" borderId="3" xfId="0" applyNumberFormat="1" applyFont="1" applyFill="1" applyBorder="1" applyAlignment="1" applyProtection="1">
      <alignment horizontal="center" vertical="center" wrapText="1"/>
    </xf>
    <xf numFmtId="3" fontId="6" fillId="0" borderId="3" xfId="0" applyNumberFormat="1" applyFont="1" applyFill="1" applyBorder="1" applyAlignment="1" applyProtection="1">
      <alignment horizontal="center" vertical="center" wrapText="1"/>
    </xf>
  </cellXfs>
  <cellStyles count="2">
    <cellStyle name="Normal" xfId="1" xr:uid="{2AE471DF-C9F0-420A-918F-14F2964CE735}"/>
    <cellStyle name="Normalno" xfId="0" builtinId="0"/>
  </cellStyles>
  <dxfs count="0"/>
  <tableStyles count="0" defaultTableStyle="TableStyleMedium2" defaultPivotStyle="PivotStyleLight16"/>
  <colors>
    <mruColors>
      <color rgb="FFE7E6E6"/>
      <color rgb="FF757171"/>
      <color rgb="FFFFF2CC"/>
      <color rgb="FF5B9BD5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0"/>
  <sheetViews>
    <sheetView tabSelected="1" workbookViewId="0">
      <selection activeCell="K26" sqref="K26"/>
    </sheetView>
  </sheetViews>
  <sheetFormatPr defaultRowHeight="15" x14ac:dyDescent="0.25"/>
  <cols>
    <col min="5" max="8" width="25.28515625" customWidth="1"/>
  </cols>
  <sheetData>
    <row r="1" spans="1:8" ht="42" customHeight="1" x14ac:dyDescent="0.25">
      <c r="A1" s="266" t="str">
        <f>'Račun financiranja po izvorima'!$A$1</f>
        <v>IZVRŠENJE FINANCIJSKOG PLANA PRORAČUNSKOG KORISNIKA JEDINICE LOKALNE I PODRUČNE (REGIONALNE) SAMOUPRAVE 
30.06.2025</v>
      </c>
      <c r="B1" s="266"/>
      <c r="C1" s="266"/>
      <c r="D1" s="266"/>
      <c r="E1" s="266"/>
      <c r="F1" s="266"/>
      <c r="G1" s="266"/>
      <c r="H1" s="266"/>
    </row>
    <row r="2" spans="1:8" ht="15" customHeight="1" x14ac:dyDescent="0.25">
      <c r="A2" s="25"/>
      <c r="B2" s="25"/>
      <c r="C2" s="25"/>
      <c r="D2" s="25"/>
      <c r="E2" s="25"/>
      <c r="F2" s="25"/>
      <c r="G2" s="25"/>
      <c r="H2" s="25"/>
    </row>
    <row r="3" spans="1:8" ht="15.75" customHeight="1" x14ac:dyDescent="0.25">
      <c r="A3" s="266" t="s">
        <v>24</v>
      </c>
      <c r="B3" s="266"/>
      <c r="C3" s="266"/>
      <c r="D3" s="266"/>
      <c r="E3" s="266"/>
      <c r="F3" s="266"/>
      <c r="G3" s="266"/>
      <c r="H3" s="266"/>
    </row>
    <row r="4" spans="1:8" ht="15" customHeight="1" x14ac:dyDescent="0.25">
      <c r="A4" s="25"/>
      <c r="B4" s="25"/>
      <c r="C4" s="25"/>
      <c r="D4" s="25"/>
      <c r="E4" s="25"/>
      <c r="F4" s="25"/>
      <c r="G4" s="5"/>
      <c r="H4" s="5"/>
    </row>
    <row r="5" spans="1:8" ht="15.75" x14ac:dyDescent="0.25">
      <c r="A5" s="266" t="s">
        <v>30</v>
      </c>
      <c r="B5" s="268"/>
      <c r="C5" s="268"/>
      <c r="D5" s="268"/>
      <c r="E5" s="268"/>
      <c r="F5" s="268"/>
      <c r="G5" s="268"/>
      <c r="H5" s="268"/>
    </row>
    <row r="6" spans="1:8" ht="18" x14ac:dyDescent="0.25">
      <c r="A6" s="1"/>
      <c r="B6" s="2"/>
      <c r="C6" s="2"/>
      <c r="D6" s="2"/>
      <c r="E6" s="6"/>
      <c r="F6" s="7"/>
      <c r="G6" s="7"/>
      <c r="H6" s="36" t="s">
        <v>39</v>
      </c>
    </row>
    <row r="7" spans="1:8" x14ac:dyDescent="0.25">
      <c r="A7" s="29"/>
      <c r="B7" s="30"/>
      <c r="C7" s="30"/>
      <c r="D7" s="31"/>
      <c r="E7" s="32"/>
      <c r="F7" s="3" t="s">
        <v>253</v>
      </c>
      <c r="G7" s="3" t="s">
        <v>263</v>
      </c>
      <c r="H7" s="3" t="s">
        <v>257</v>
      </c>
    </row>
    <row r="8" spans="1:8" x14ac:dyDescent="0.25">
      <c r="A8" s="269" t="s">
        <v>0</v>
      </c>
      <c r="B8" s="270"/>
      <c r="C8" s="270"/>
      <c r="D8" s="270"/>
      <c r="E8" s="271"/>
      <c r="F8" s="33">
        <f t="shared" ref="F8:H8" si="0">F9+F10</f>
        <v>1930524</v>
      </c>
      <c r="G8" s="33">
        <f t="shared" si="0"/>
        <v>1085170.5</v>
      </c>
      <c r="H8" s="33">
        <f>SUM(G8/F8)*100</f>
        <v>56.211189293683994</v>
      </c>
    </row>
    <row r="9" spans="1:8" x14ac:dyDescent="0.25">
      <c r="A9" s="272" t="s">
        <v>40</v>
      </c>
      <c r="B9" s="273"/>
      <c r="C9" s="273"/>
      <c r="D9" s="273"/>
      <c r="E9" s="265"/>
      <c r="F9" s="34">
        <v>1930524</v>
      </c>
      <c r="G9" s="34">
        <v>1085170.5</v>
      </c>
      <c r="H9" s="34"/>
    </row>
    <row r="10" spans="1:8" x14ac:dyDescent="0.25">
      <c r="A10" s="274" t="s">
        <v>41</v>
      </c>
      <c r="B10" s="265"/>
      <c r="C10" s="265"/>
      <c r="D10" s="265"/>
      <c r="E10" s="265"/>
      <c r="F10" s="34"/>
      <c r="G10" s="34"/>
      <c r="H10" s="34"/>
    </row>
    <row r="11" spans="1:8" x14ac:dyDescent="0.25">
      <c r="A11" s="37" t="s">
        <v>1</v>
      </c>
      <c r="B11" s="45"/>
      <c r="C11" s="45"/>
      <c r="D11" s="45"/>
      <c r="E11" s="45"/>
      <c r="F11" s="33">
        <f t="shared" ref="F11:H11" si="1">F12+F13</f>
        <v>1930524</v>
      </c>
      <c r="G11" s="33">
        <f t="shared" si="1"/>
        <v>1213685.3999999999</v>
      </c>
      <c r="H11" s="33"/>
    </row>
    <row r="12" spans="1:8" x14ac:dyDescent="0.25">
      <c r="A12" s="275" t="s">
        <v>42</v>
      </c>
      <c r="B12" s="273"/>
      <c r="C12" s="273"/>
      <c r="D12" s="273"/>
      <c r="E12" s="273"/>
      <c r="F12" s="34">
        <v>1930524</v>
      </c>
      <c r="G12" s="34">
        <v>1181471.96</v>
      </c>
      <c r="H12" s="34"/>
    </row>
    <row r="13" spans="1:8" x14ac:dyDescent="0.25">
      <c r="A13" s="264" t="s">
        <v>43</v>
      </c>
      <c r="B13" s="265"/>
      <c r="C13" s="265"/>
      <c r="D13" s="265"/>
      <c r="E13" s="265"/>
      <c r="F13" s="47"/>
      <c r="G13" s="47">
        <v>32213.439999999999</v>
      </c>
      <c r="H13" s="46"/>
    </row>
    <row r="14" spans="1:8" x14ac:dyDescent="0.25">
      <c r="A14" s="276" t="s">
        <v>67</v>
      </c>
      <c r="B14" s="270"/>
      <c r="C14" s="270"/>
      <c r="D14" s="270"/>
      <c r="E14" s="270"/>
      <c r="F14" s="33">
        <f t="shared" ref="F14:H14" si="2">F8-F11</f>
        <v>0</v>
      </c>
      <c r="G14" s="33">
        <f t="shared" si="2"/>
        <v>-128514.89999999991</v>
      </c>
      <c r="H14" s="33">
        <f t="shared" si="2"/>
        <v>56.211189293683994</v>
      </c>
    </row>
    <row r="15" spans="1:8" ht="18" x14ac:dyDescent="0.25">
      <c r="A15" s="25"/>
      <c r="B15" s="23"/>
      <c r="C15" s="23"/>
      <c r="D15" s="23"/>
      <c r="E15" s="23"/>
      <c r="F15" s="24"/>
      <c r="G15" s="24"/>
      <c r="H15" s="24"/>
    </row>
    <row r="16" spans="1:8" ht="15.75" x14ac:dyDescent="0.25">
      <c r="A16" s="266" t="s">
        <v>31</v>
      </c>
      <c r="B16" s="268"/>
      <c r="C16" s="268"/>
      <c r="D16" s="268"/>
      <c r="E16" s="268"/>
      <c r="F16" s="268"/>
      <c r="G16" s="268"/>
      <c r="H16" s="268"/>
    </row>
    <row r="17" spans="1:8" ht="18" x14ac:dyDescent="0.25">
      <c r="A17" s="25"/>
      <c r="B17" s="23"/>
      <c r="C17" s="23"/>
      <c r="D17" s="23"/>
      <c r="E17" s="23"/>
      <c r="F17" s="24"/>
      <c r="G17" s="24"/>
      <c r="H17" s="24"/>
    </row>
    <row r="18" spans="1:8" x14ac:dyDescent="0.25">
      <c r="A18" s="29"/>
      <c r="B18" s="30"/>
      <c r="C18" s="30"/>
      <c r="D18" s="31"/>
      <c r="E18" s="32"/>
      <c r="F18" s="3" t="s">
        <v>253</v>
      </c>
      <c r="G18" s="3" t="s">
        <v>263</v>
      </c>
      <c r="H18" s="3" t="s">
        <v>257</v>
      </c>
    </row>
    <row r="19" spans="1:8" x14ac:dyDescent="0.25">
      <c r="A19" s="264" t="s">
        <v>44</v>
      </c>
      <c r="B19" s="265"/>
      <c r="C19" s="265"/>
      <c r="D19" s="265"/>
      <c r="E19" s="265"/>
      <c r="F19" s="47"/>
      <c r="G19" s="47"/>
      <c r="H19" s="46"/>
    </row>
    <row r="20" spans="1:8" x14ac:dyDescent="0.25">
      <c r="A20" s="264" t="s">
        <v>45</v>
      </c>
      <c r="B20" s="265"/>
      <c r="C20" s="265"/>
      <c r="D20" s="265"/>
      <c r="E20" s="265"/>
      <c r="F20" s="47"/>
      <c r="G20" s="47"/>
      <c r="H20" s="46"/>
    </row>
    <row r="21" spans="1:8" x14ac:dyDescent="0.25">
      <c r="A21" s="276" t="s">
        <v>2</v>
      </c>
      <c r="B21" s="270"/>
      <c r="C21" s="270"/>
      <c r="D21" s="270"/>
      <c r="E21" s="270"/>
      <c r="F21" s="33">
        <f t="shared" ref="F21:H21" si="3">F19-F20</f>
        <v>0</v>
      </c>
      <c r="G21" s="33">
        <f t="shared" si="3"/>
        <v>0</v>
      </c>
      <c r="H21" s="33">
        <f t="shared" si="3"/>
        <v>0</v>
      </c>
    </row>
    <row r="22" spans="1:8" x14ac:dyDescent="0.25">
      <c r="A22" s="276" t="s">
        <v>68</v>
      </c>
      <c r="B22" s="270"/>
      <c r="C22" s="270"/>
      <c r="D22" s="270"/>
      <c r="E22" s="270"/>
      <c r="F22" s="33">
        <f t="shared" ref="F22:H22" si="4">F14+F21</f>
        <v>0</v>
      </c>
      <c r="G22" s="33">
        <f t="shared" si="4"/>
        <v>-128514.89999999991</v>
      </c>
      <c r="H22" s="33">
        <f t="shared" si="4"/>
        <v>56.211189293683994</v>
      </c>
    </row>
    <row r="23" spans="1:8" ht="18" x14ac:dyDescent="0.25">
      <c r="A23" s="22"/>
      <c r="B23" s="23"/>
      <c r="C23" s="23"/>
      <c r="D23" s="23"/>
      <c r="E23" s="23"/>
      <c r="F23" s="24"/>
      <c r="G23" s="24"/>
      <c r="H23" s="24"/>
    </row>
    <row r="24" spans="1:8" ht="15.75" x14ac:dyDescent="0.25">
      <c r="A24" s="266" t="s">
        <v>69</v>
      </c>
      <c r="B24" s="268"/>
      <c r="C24" s="268"/>
      <c r="D24" s="268"/>
      <c r="E24" s="268"/>
      <c r="F24" s="268"/>
      <c r="G24" s="268"/>
      <c r="H24" s="268"/>
    </row>
    <row r="25" spans="1:8" ht="15.75" x14ac:dyDescent="0.25">
      <c r="A25" s="43"/>
      <c r="B25" s="44"/>
      <c r="C25" s="44"/>
      <c r="D25" s="44"/>
      <c r="E25" s="44"/>
      <c r="F25" s="44"/>
      <c r="G25" s="44"/>
      <c r="H25" s="44"/>
    </row>
    <row r="26" spans="1:8" x14ac:dyDescent="0.25">
      <c r="A26" s="29"/>
      <c r="B26" s="30"/>
      <c r="C26" s="30"/>
      <c r="D26" s="31"/>
      <c r="E26" s="32"/>
      <c r="F26" s="3" t="s">
        <v>253</v>
      </c>
      <c r="G26" s="3" t="s">
        <v>263</v>
      </c>
      <c r="H26" s="3" t="s">
        <v>257</v>
      </c>
    </row>
    <row r="27" spans="1:8" ht="15" customHeight="1" x14ac:dyDescent="0.25">
      <c r="A27" s="279" t="s">
        <v>70</v>
      </c>
      <c r="B27" s="280"/>
      <c r="C27" s="280"/>
      <c r="D27" s="280"/>
      <c r="E27" s="281"/>
      <c r="F27" s="48">
        <v>12231</v>
      </c>
      <c r="G27" s="48">
        <v>2710.61</v>
      </c>
      <c r="H27" s="48"/>
    </row>
    <row r="28" spans="1:8" ht="15" customHeight="1" x14ac:dyDescent="0.25">
      <c r="A28" s="276" t="s">
        <v>71</v>
      </c>
      <c r="B28" s="270"/>
      <c r="C28" s="270"/>
      <c r="D28" s="270"/>
      <c r="E28" s="270"/>
      <c r="F28" s="50">
        <f t="shared" ref="F28:H28" si="5">F22+F27</f>
        <v>12231</v>
      </c>
      <c r="G28" s="50">
        <f t="shared" si="5"/>
        <v>-125804.28999999991</v>
      </c>
      <c r="H28" s="51"/>
    </row>
    <row r="29" spans="1:8" ht="45" customHeight="1" x14ac:dyDescent="0.25">
      <c r="A29" s="269" t="s">
        <v>72</v>
      </c>
      <c r="B29" s="282"/>
      <c r="C29" s="282"/>
      <c r="D29" s="282"/>
      <c r="E29" s="283"/>
      <c r="F29" s="50">
        <f t="shared" ref="F29:H29" si="6">F14+F21+F27-F28</f>
        <v>0</v>
      </c>
      <c r="G29" s="50">
        <f t="shared" si="6"/>
        <v>0</v>
      </c>
      <c r="H29" s="51">
        <f t="shared" si="6"/>
        <v>56.211189293683994</v>
      </c>
    </row>
    <row r="30" spans="1:8" ht="15.75" x14ac:dyDescent="0.25">
      <c r="A30" s="52"/>
      <c r="B30" s="53"/>
      <c r="C30" s="53"/>
      <c r="D30" s="53"/>
      <c r="E30" s="53"/>
      <c r="F30" s="53"/>
      <c r="G30" s="53"/>
      <c r="H30" s="53"/>
    </row>
    <row r="31" spans="1:8" ht="15.75" x14ac:dyDescent="0.25">
      <c r="A31" s="284" t="s">
        <v>66</v>
      </c>
      <c r="B31" s="284"/>
      <c r="C31" s="284"/>
      <c r="D31" s="284"/>
      <c r="E31" s="284"/>
      <c r="F31" s="284"/>
      <c r="G31" s="284"/>
      <c r="H31" s="284"/>
    </row>
    <row r="32" spans="1:8" ht="18" x14ac:dyDescent="0.25">
      <c r="A32" s="54"/>
      <c r="B32" s="55"/>
      <c r="C32" s="55"/>
      <c r="D32" s="55"/>
      <c r="E32" s="55"/>
      <c r="F32" s="56"/>
      <c r="G32" s="56"/>
      <c r="H32" s="56"/>
    </row>
    <row r="33" spans="1:8" ht="25.5" x14ac:dyDescent="0.25">
      <c r="A33" s="57"/>
      <c r="B33" s="58"/>
      <c r="C33" s="58"/>
      <c r="D33" s="59"/>
      <c r="E33" s="60"/>
      <c r="F33" s="3" t="s">
        <v>253</v>
      </c>
      <c r="G33" s="3" t="s">
        <v>46</v>
      </c>
      <c r="H33" s="3" t="s">
        <v>254</v>
      </c>
    </row>
    <row r="34" spans="1:8" x14ac:dyDescent="0.25">
      <c r="A34" s="279" t="s">
        <v>70</v>
      </c>
      <c r="B34" s="280"/>
      <c r="C34" s="280"/>
      <c r="D34" s="280"/>
      <c r="E34" s="281"/>
      <c r="F34" s="48" t="e">
        <f>#REF!</f>
        <v>#REF!</v>
      </c>
      <c r="G34" s="48" t="e">
        <f>F37</f>
        <v>#REF!</v>
      </c>
      <c r="H34" s="49" t="e">
        <f>G37</f>
        <v>#REF!</v>
      </c>
    </row>
    <row r="35" spans="1:8" ht="28.5" customHeight="1" x14ac:dyDescent="0.25">
      <c r="A35" s="279" t="s">
        <v>73</v>
      </c>
      <c r="B35" s="280"/>
      <c r="C35" s="280"/>
      <c r="D35" s="280"/>
      <c r="E35" s="281"/>
      <c r="F35" s="48">
        <v>0</v>
      </c>
      <c r="G35" s="48">
        <v>0</v>
      </c>
      <c r="H35" s="49">
        <v>0</v>
      </c>
    </row>
    <row r="36" spans="1:8" x14ac:dyDescent="0.25">
      <c r="A36" s="279" t="s">
        <v>74</v>
      </c>
      <c r="B36" s="285"/>
      <c r="C36" s="285"/>
      <c r="D36" s="285"/>
      <c r="E36" s="286"/>
      <c r="F36" s="48">
        <v>0</v>
      </c>
      <c r="G36" s="48">
        <v>0</v>
      </c>
      <c r="H36" s="49">
        <v>0</v>
      </c>
    </row>
    <row r="37" spans="1:8" ht="15" customHeight="1" x14ac:dyDescent="0.25">
      <c r="A37" s="276" t="s">
        <v>71</v>
      </c>
      <c r="B37" s="270"/>
      <c r="C37" s="270"/>
      <c r="D37" s="270"/>
      <c r="E37" s="270"/>
      <c r="F37" s="35" t="e">
        <f t="shared" ref="F37:H37" si="7">F34-F35+F36</f>
        <v>#REF!</v>
      </c>
      <c r="G37" s="35" t="e">
        <f t="shared" si="7"/>
        <v>#REF!</v>
      </c>
      <c r="H37" s="61" t="e">
        <f t="shared" si="7"/>
        <v>#REF!</v>
      </c>
    </row>
    <row r="38" spans="1:8" ht="17.25" customHeight="1" x14ac:dyDescent="0.25"/>
    <row r="39" spans="1:8" x14ac:dyDescent="0.25">
      <c r="A39" s="277"/>
      <c r="B39" s="278"/>
      <c r="C39" s="278"/>
      <c r="D39" s="278"/>
      <c r="E39" s="278"/>
      <c r="F39" s="278"/>
      <c r="G39" s="278"/>
      <c r="H39" s="278"/>
    </row>
    <row r="40" spans="1:8" ht="9" customHeight="1" x14ac:dyDescent="0.25"/>
  </sheetData>
  <mergeCells count="24">
    <mergeCell ref="A39:H39"/>
    <mergeCell ref="A21:E21"/>
    <mergeCell ref="A22:E22"/>
    <mergeCell ref="A24:H24"/>
    <mergeCell ref="A27:E27"/>
    <mergeCell ref="A28:E28"/>
    <mergeCell ref="A29:E29"/>
    <mergeCell ref="A31:H31"/>
    <mergeCell ref="A34:E34"/>
    <mergeCell ref="A35:E35"/>
    <mergeCell ref="A36:E36"/>
    <mergeCell ref="A37:E37"/>
    <mergeCell ref="A20:E20"/>
    <mergeCell ref="A1:H1"/>
    <mergeCell ref="A3:H3"/>
    <mergeCell ref="A5:H5"/>
    <mergeCell ref="A8:E8"/>
    <mergeCell ref="A9:E9"/>
    <mergeCell ref="A10:E10"/>
    <mergeCell ref="A12:E12"/>
    <mergeCell ref="A13:E13"/>
    <mergeCell ref="A14:E14"/>
    <mergeCell ref="A16:H16"/>
    <mergeCell ref="A19:E19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2"/>
  <sheetViews>
    <sheetView workbookViewId="0">
      <selection activeCell="E4" sqref="E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6" width="25.28515625" customWidth="1"/>
  </cols>
  <sheetData>
    <row r="1" spans="1:6" ht="42" customHeight="1" x14ac:dyDescent="0.25">
      <c r="A1" s="266" t="str">
        <f>'Račun financiranja po izvorima'!$A$1</f>
        <v>IZVRŠENJE FINANCIJSKOG PLANA PRORAČUNSKOG KORISNIKA JEDINICE LOKALNE I PODRUČNE (REGIONALNE) SAMOUPRAVE 
30.06.2025</v>
      </c>
      <c r="B1" s="266"/>
      <c r="C1" s="266"/>
      <c r="D1" s="266"/>
      <c r="E1" s="266"/>
      <c r="F1" s="266"/>
    </row>
    <row r="2" spans="1:6" ht="18" customHeight="1" x14ac:dyDescent="0.25">
      <c r="A2" s="25"/>
      <c r="B2" s="25"/>
      <c r="C2" s="25"/>
      <c r="D2" s="25"/>
      <c r="E2" s="25"/>
      <c r="F2" s="25"/>
    </row>
    <row r="3" spans="1:6" ht="15.75" customHeight="1" x14ac:dyDescent="0.25">
      <c r="A3" s="266" t="s">
        <v>24</v>
      </c>
      <c r="B3" s="266"/>
      <c r="C3" s="266"/>
      <c r="D3" s="266"/>
      <c r="E3" s="266"/>
      <c r="F3" s="266"/>
    </row>
    <row r="4" spans="1:6" ht="15" customHeight="1" x14ac:dyDescent="0.25">
      <c r="A4" s="25"/>
      <c r="B4" s="25"/>
      <c r="C4" s="25"/>
      <c r="D4" s="25"/>
      <c r="E4" s="5"/>
      <c r="F4" s="5"/>
    </row>
    <row r="5" spans="1:6" ht="18" customHeight="1" x14ac:dyDescent="0.25">
      <c r="A5" s="266" t="s">
        <v>4</v>
      </c>
      <c r="B5" s="266"/>
      <c r="C5" s="266"/>
      <c r="D5" s="266"/>
      <c r="E5" s="266"/>
      <c r="F5" s="266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266" t="s">
        <v>47</v>
      </c>
      <c r="B7" s="266"/>
      <c r="C7" s="266"/>
      <c r="D7" s="266"/>
      <c r="E7" s="266"/>
      <c r="F7" s="266"/>
    </row>
    <row r="8" spans="1:6" ht="18" x14ac:dyDescent="0.25">
      <c r="A8" s="4"/>
      <c r="B8" s="4"/>
      <c r="C8" s="4"/>
      <c r="D8" s="4"/>
      <c r="E8" s="5"/>
      <c r="F8" s="5"/>
    </row>
    <row r="9" spans="1:6" x14ac:dyDescent="0.25">
      <c r="A9" s="21" t="s">
        <v>5</v>
      </c>
      <c r="B9" s="20" t="s">
        <v>6</v>
      </c>
      <c r="C9" s="20" t="s">
        <v>3</v>
      </c>
      <c r="D9" s="21" t="s">
        <v>226</v>
      </c>
      <c r="E9" s="21" t="s">
        <v>266</v>
      </c>
      <c r="F9" s="21" t="s">
        <v>257</v>
      </c>
    </row>
    <row r="10" spans="1:6" x14ac:dyDescent="0.25">
      <c r="A10" s="39"/>
      <c r="B10" s="40"/>
      <c r="C10" s="38" t="s">
        <v>0</v>
      </c>
      <c r="D10" s="306">
        <f>SUM(D12:D15)</f>
        <v>1929022</v>
      </c>
      <c r="E10" s="306">
        <f>SUM(E12:E15)</f>
        <v>1085170.5</v>
      </c>
      <c r="F10" s="305">
        <f>SUM(E10/D10)*100</f>
        <v>56.254957175190334</v>
      </c>
    </row>
    <row r="11" spans="1:6" ht="15.75" customHeight="1" x14ac:dyDescent="0.25">
      <c r="A11" s="11">
        <v>6</v>
      </c>
      <c r="B11" s="11"/>
      <c r="C11" s="11" t="s">
        <v>7</v>
      </c>
      <c r="D11" s="9"/>
      <c r="E11" s="9"/>
      <c r="F11" s="305" t="e">
        <f t="shared" ref="F11:F15" si="0">SUM(E11/D11)*100</f>
        <v>#DIV/0!</v>
      </c>
    </row>
    <row r="12" spans="1:6" ht="38.25" x14ac:dyDescent="0.25">
      <c r="A12" s="11"/>
      <c r="B12" s="16">
        <v>63</v>
      </c>
      <c r="C12" s="16" t="s">
        <v>33</v>
      </c>
      <c r="D12" s="9">
        <v>1680235</v>
      </c>
      <c r="E12" s="9">
        <v>900719.36</v>
      </c>
      <c r="F12" s="305">
        <f t="shared" si="0"/>
        <v>53.60674905593563</v>
      </c>
    </row>
    <row r="13" spans="1:6" ht="25.5" x14ac:dyDescent="0.25">
      <c r="A13" s="11"/>
      <c r="B13" s="16">
        <v>65</v>
      </c>
      <c r="C13" s="16" t="s">
        <v>217</v>
      </c>
      <c r="D13" s="9">
        <v>20155</v>
      </c>
      <c r="E13" s="9">
        <v>16100.26</v>
      </c>
      <c r="F13" s="305">
        <f t="shared" si="0"/>
        <v>79.882212850409331</v>
      </c>
    </row>
    <row r="14" spans="1:6" x14ac:dyDescent="0.25">
      <c r="A14" s="12"/>
      <c r="B14" s="28">
        <v>66</v>
      </c>
      <c r="C14" s="13" t="s">
        <v>218</v>
      </c>
      <c r="D14" s="9">
        <v>6440</v>
      </c>
      <c r="E14" s="9">
        <v>5888</v>
      </c>
      <c r="F14" s="305">
        <f t="shared" si="0"/>
        <v>91.428571428571431</v>
      </c>
    </row>
    <row r="15" spans="1:6" ht="38.25" x14ac:dyDescent="0.25">
      <c r="A15" s="12"/>
      <c r="B15" s="12">
        <v>67</v>
      </c>
      <c r="C15" s="16" t="s">
        <v>35</v>
      </c>
      <c r="D15" s="9">
        <v>222192</v>
      </c>
      <c r="E15" s="9">
        <v>162462.88</v>
      </c>
      <c r="F15" s="305">
        <f t="shared" si="0"/>
        <v>73.118240080650978</v>
      </c>
    </row>
    <row r="16" spans="1:6" ht="25.5" x14ac:dyDescent="0.25">
      <c r="A16" s="14">
        <v>7</v>
      </c>
      <c r="B16" s="15"/>
      <c r="C16" s="26" t="s">
        <v>8</v>
      </c>
      <c r="D16" s="9"/>
      <c r="E16" s="9"/>
      <c r="F16" s="9"/>
    </row>
    <row r="17" spans="1:6" ht="38.25" x14ac:dyDescent="0.25">
      <c r="A17" s="16"/>
      <c r="B17" s="16">
        <v>72</v>
      </c>
      <c r="C17" s="27" t="s">
        <v>32</v>
      </c>
      <c r="D17" s="9"/>
      <c r="E17" s="9"/>
      <c r="F17" s="10"/>
    </row>
    <row r="20" spans="1:6" ht="15.75" x14ac:dyDescent="0.25">
      <c r="A20" s="266" t="s">
        <v>48</v>
      </c>
      <c r="B20" s="287"/>
      <c r="C20" s="287"/>
      <c r="D20" s="287"/>
      <c r="E20" s="287"/>
      <c r="F20" s="287"/>
    </row>
    <row r="21" spans="1:6" ht="18" x14ac:dyDescent="0.25">
      <c r="A21" s="4"/>
      <c r="B21" s="4"/>
      <c r="C21" s="4"/>
      <c r="D21" s="4"/>
      <c r="E21" s="5"/>
      <c r="F21" s="5"/>
    </row>
    <row r="22" spans="1:6" x14ac:dyDescent="0.25">
      <c r="A22" s="21" t="s">
        <v>5</v>
      </c>
      <c r="B22" s="20" t="s">
        <v>6</v>
      </c>
      <c r="C22" s="20" t="s">
        <v>9</v>
      </c>
      <c r="D22" s="21" t="s">
        <v>226</v>
      </c>
      <c r="E22" s="21" t="s">
        <v>266</v>
      </c>
      <c r="F22" s="21" t="s">
        <v>257</v>
      </c>
    </row>
    <row r="23" spans="1:6" x14ac:dyDescent="0.25">
      <c r="A23" s="39"/>
      <c r="B23" s="40"/>
      <c r="C23" s="38" t="s">
        <v>1</v>
      </c>
      <c r="D23" s="306">
        <f>SUM(D25:D29)</f>
        <v>1925197</v>
      </c>
      <c r="E23" s="306">
        <f>SUM(E25:E29)</f>
        <v>1181471.9599999997</v>
      </c>
      <c r="F23" s="305">
        <f>SUM(E23/D23)*100</f>
        <v>61.368886404871802</v>
      </c>
    </row>
    <row r="24" spans="1:6" ht="15.75" customHeight="1" x14ac:dyDescent="0.25">
      <c r="A24" s="11">
        <v>3</v>
      </c>
      <c r="B24" s="11"/>
      <c r="C24" s="11" t="s">
        <v>10</v>
      </c>
      <c r="D24" s="9"/>
      <c r="E24" s="9"/>
      <c r="F24" s="305" t="e">
        <f t="shared" ref="F24:F29" si="1">SUM(E24/D24)*100</f>
        <v>#DIV/0!</v>
      </c>
    </row>
    <row r="25" spans="1:6" ht="15.75" customHeight="1" x14ac:dyDescent="0.25">
      <c r="A25" s="11"/>
      <c r="B25" s="16">
        <v>31</v>
      </c>
      <c r="C25" s="16" t="s">
        <v>11</v>
      </c>
      <c r="D25" s="9">
        <v>1576928</v>
      </c>
      <c r="E25" s="9">
        <v>985933.59</v>
      </c>
      <c r="F25" s="305">
        <f t="shared" si="1"/>
        <v>62.522422710485195</v>
      </c>
    </row>
    <row r="26" spans="1:6" x14ac:dyDescent="0.25">
      <c r="A26" s="12"/>
      <c r="B26" s="12">
        <v>32</v>
      </c>
      <c r="C26" s="12" t="s">
        <v>27</v>
      </c>
      <c r="D26" s="9">
        <v>333102</v>
      </c>
      <c r="E26" s="9">
        <v>189966.78</v>
      </c>
      <c r="F26" s="305">
        <f t="shared" si="1"/>
        <v>57.029612551110475</v>
      </c>
    </row>
    <row r="27" spans="1:6" x14ac:dyDescent="0.25">
      <c r="A27" s="12"/>
      <c r="B27" s="12">
        <v>34</v>
      </c>
      <c r="C27" s="12" t="s">
        <v>161</v>
      </c>
      <c r="D27" s="9">
        <v>1100</v>
      </c>
      <c r="E27" s="9">
        <v>5499.44</v>
      </c>
      <c r="F27" s="305">
        <f t="shared" si="1"/>
        <v>499.9490909090909</v>
      </c>
    </row>
    <row r="28" spans="1:6" x14ac:dyDescent="0.25">
      <c r="A28" s="12"/>
      <c r="B28" s="12">
        <v>36</v>
      </c>
      <c r="C28" s="12" t="s">
        <v>256</v>
      </c>
      <c r="D28" s="9"/>
      <c r="E28" s="9">
        <v>62.5</v>
      </c>
      <c r="F28" s="305" t="e">
        <f t="shared" si="1"/>
        <v>#DIV/0!</v>
      </c>
    </row>
    <row r="29" spans="1:6" x14ac:dyDescent="0.25">
      <c r="A29" s="12"/>
      <c r="B29" s="28">
        <v>37</v>
      </c>
      <c r="C29" s="13" t="s">
        <v>216</v>
      </c>
      <c r="D29" s="9">
        <v>14067</v>
      </c>
      <c r="E29" s="9">
        <v>9.65</v>
      </c>
      <c r="F29" s="305">
        <f t="shared" si="1"/>
        <v>6.8600270135778768E-2</v>
      </c>
    </row>
    <row r="30" spans="1:6" x14ac:dyDescent="0.25">
      <c r="A30" s="12"/>
      <c r="B30" s="28">
        <v>38</v>
      </c>
      <c r="C30" s="13" t="s">
        <v>255</v>
      </c>
      <c r="D30" s="9"/>
      <c r="E30" s="9"/>
      <c r="F30" s="39"/>
    </row>
    <row r="31" spans="1:6" ht="25.5" x14ac:dyDescent="0.25">
      <c r="A31" s="14">
        <v>4</v>
      </c>
      <c r="B31" s="15"/>
      <c r="C31" s="26" t="s">
        <v>12</v>
      </c>
      <c r="D31" s="9"/>
      <c r="E31" s="9"/>
      <c r="F31" s="9"/>
    </row>
    <row r="32" spans="1:6" ht="38.25" x14ac:dyDescent="0.25">
      <c r="A32" s="16"/>
      <c r="B32" s="16">
        <v>41</v>
      </c>
      <c r="C32" s="27" t="s">
        <v>13</v>
      </c>
      <c r="D32" s="9">
        <v>5327</v>
      </c>
      <c r="E32" s="9">
        <v>5327</v>
      </c>
      <c r="F32" s="9">
        <v>5327</v>
      </c>
    </row>
  </sheetData>
  <mergeCells count="5">
    <mergeCell ref="A20:F20"/>
    <mergeCell ref="A1:F1"/>
    <mergeCell ref="A3:F3"/>
    <mergeCell ref="A5:F5"/>
    <mergeCell ref="A7:F7"/>
  </mergeCells>
  <pageMargins left="0.7" right="0.7" top="0.75" bottom="0.75" header="0.3" footer="0.3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29"/>
  <sheetViews>
    <sheetView workbookViewId="0">
      <selection sqref="A1:E1"/>
    </sheetView>
  </sheetViews>
  <sheetFormatPr defaultRowHeight="15" x14ac:dyDescent="0.25"/>
  <cols>
    <col min="1" max="4" width="25.28515625" customWidth="1"/>
  </cols>
  <sheetData>
    <row r="1" spans="1:5" ht="42" customHeight="1" x14ac:dyDescent="0.25">
      <c r="A1" s="294" t="s">
        <v>261</v>
      </c>
      <c r="B1" s="294"/>
      <c r="C1" s="294"/>
      <c r="D1" s="294"/>
      <c r="E1" s="294"/>
    </row>
    <row r="2" spans="1:5" ht="18" customHeight="1" x14ac:dyDescent="0.25">
      <c r="A2" s="25"/>
      <c r="B2" s="25"/>
      <c r="C2" s="25"/>
      <c r="D2" s="25"/>
    </row>
    <row r="3" spans="1:5" ht="15.75" customHeight="1" x14ac:dyDescent="0.25">
      <c r="A3" s="266" t="s">
        <v>24</v>
      </c>
      <c r="B3" s="266"/>
      <c r="C3" s="266"/>
      <c r="D3" s="266"/>
    </row>
    <row r="4" spans="1:5" ht="18" x14ac:dyDescent="0.25">
      <c r="B4" s="25"/>
      <c r="C4" s="5"/>
      <c r="D4" s="5"/>
    </row>
    <row r="5" spans="1:5" ht="18" customHeight="1" x14ac:dyDescent="0.25">
      <c r="A5" s="266" t="s">
        <v>4</v>
      </c>
      <c r="B5" s="266"/>
      <c r="C5" s="266"/>
      <c r="D5" s="266"/>
    </row>
    <row r="6" spans="1:5" ht="18" x14ac:dyDescent="0.25">
      <c r="A6" s="25"/>
      <c r="B6" s="25"/>
      <c r="C6" s="5"/>
      <c r="D6" s="5"/>
    </row>
    <row r="7" spans="1:5" ht="15.75" customHeight="1" x14ac:dyDescent="0.25">
      <c r="A7" s="266" t="s">
        <v>49</v>
      </c>
      <c r="B7" s="266"/>
      <c r="C7" s="266"/>
      <c r="D7" s="266"/>
    </row>
    <row r="8" spans="1:5" ht="18" x14ac:dyDescent="0.25">
      <c r="A8" s="25"/>
      <c r="B8" s="25"/>
      <c r="C8" s="5"/>
      <c r="D8" s="5"/>
    </row>
    <row r="9" spans="1:5" x14ac:dyDescent="0.25">
      <c r="A9" s="21" t="s">
        <v>51</v>
      </c>
      <c r="B9" s="21" t="s">
        <v>226</v>
      </c>
      <c r="C9" s="21" t="s">
        <v>263</v>
      </c>
      <c r="D9" s="21" t="s">
        <v>257</v>
      </c>
    </row>
    <row r="10" spans="1:5" x14ac:dyDescent="0.25">
      <c r="A10" s="41" t="s">
        <v>0</v>
      </c>
      <c r="B10" s="39"/>
      <c r="C10" s="39"/>
      <c r="D10" s="39" t="e">
        <f>SUM(C10/B10)*100</f>
        <v>#DIV/0!</v>
      </c>
    </row>
    <row r="11" spans="1:5" x14ac:dyDescent="0.25">
      <c r="A11" s="26" t="s">
        <v>56</v>
      </c>
      <c r="B11" s="39"/>
      <c r="C11" s="39"/>
      <c r="D11" s="39" t="e">
        <f t="shared" ref="D11:D18" si="0">SUM(C11/B11)*100</f>
        <v>#DIV/0!</v>
      </c>
    </row>
    <row r="12" spans="1:5" x14ac:dyDescent="0.25">
      <c r="A12" s="13" t="s">
        <v>57</v>
      </c>
      <c r="B12" s="9">
        <v>168628</v>
      </c>
      <c r="C12" s="9">
        <v>119591.21</v>
      </c>
      <c r="D12" s="39">
        <f t="shared" si="0"/>
        <v>70.920137818155951</v>
      </c>
    </row>
    <row r="13" spans="1:5" x14ac:dyDescent="0.25">
      <c r="A13" s="28" t="s">
        <v>264</v>
      </c>
      <c r="B13" s="9"/>
      <c r="C13" s="9"/>
      <c r="D13" s="39" t="e">
        <f t="shared" si="0"/>
        <v>#DIV/0!</v>
      </c>
    </row>
    <row r="14" spans="1:5" x14ac:dyDescent="0.25">
      <c r="A14" s="12" t="s">
        <v>265</v>
      </c>
      <c r="B14" s="9">
        <v>6436.69</v>
      </c>
      <c r="C14" s="9">
        <v>5888</v>
      </c>
      <c r="D14" s="305">
        <f t="shared" si="0"/>
        <v>91.475587607916495</v>
      </c>
    </row>
    <row r="15" spans="1:5" ht="25.5" x14ac:dyDescent="0.25">
      <c r="A15" s="11" t="s">
        <v>54</v>
      </c>
      <c r="B15" s="9"/>
      <c r="C15" s="9"/>
      <c r="D15" s="39" t="e">
        <f t="shared" si="0"/>
        <v>#DIV/0!</v>
      </c>
    </row>
    <row r="16" spans="1:5" ht="25.5" x14ac:dyDescent="0.25">
      <c r="A16" s="18" t="s">
        <v>55</v>
      </c>
      <c r="B16" s="9">
        <v>74722</v>
      </c>
      <c r="C16" s="9">
        <v>13824.26</v>
      </c>
      <c r="D16" s="39">
        <f t="shared" si="0"/>
        <v>18.500923422820588</v>
      </c>
    </row>
    <row r="17" spans="1:4" x14ac:dyDescent="0.25">
      <c r="A17" s="41" t="s">
        <v>52</v>
      </c>
      <c r="B17" s="9"/>
      <c r="C17" s="9"/>
      <c r="D17" s="39" t="e">
        <f t="shared" si="0"/>
        <v>#DIV/0!</v>
      </c>
    </row>
    <row r="18" spans="1:4" x14ac:dyDescent="0.25">
      <c r="A18" s="13" t="s">
        <v>53</v>
      </c>
      <c r="B18" s="9">
        <v>1680235</v>
      </c>
      <c r="C18" s="9">
        <v>902995.36</v>
      </c>
      <c r="D18" s="39">
        <f t="shared" si="0"/>
        <v>53.742206298523719</v>
      </c>
    </row>
    <row r="21" spans="1:4" ht="15.75" customHeight="1" x14ac:dyDescent="0.25">
      <c r="A21" s="266" t="s">
        <v>50</v>
      </c>
      <c r="B21" s="266"/>
      <c r="C21" s="266"/>
      <c r="D21" s="266"/>
    </row>
    <row r="22" spans="1:4" ht="18" x14ac:dyDescent="0.25">
      <c r="A22" s="25"/>
      <c r="B22" s="25"/>
      <c r="C22" s="5"/>
      <c r="D22" s="5"/>
    </row>
    <row r="23" spans="1:4" ht="25.5" x14ac:dyDescent="0.25">
      <c r="A23" s="21" t="s">
        <v>51</v>
      </c>
      <c r="B23" s="21" t="s">
        <v>226</v>
      </c>
      <c r="C23" s="21" t="s">
        <v>38</v>
      </c>
      <c r="D23" s="21" t="s">
        <v>227</v>
      </c>
    </row>
    <row r="24" spans="1:4" x14ac:dyDescent="0.25">
      <c r="A24" s="41" t="s">
        <v>1</v>
      </c>
      <c r="B24" s="39"/>
      <c r="C24" s="39"/>
      <c r="D24" s="305" t="e">
        <f>SUM(C24/B24)*100</f>
        <v>#DIV/0!</v>
      </c>
    </row>
    <row r="25" spans="1:4" ht="15.75" customHeight="1" x14ac:dyDescent="0.25">
      <c r="A25" s="26" t="s">
        <v>56</v>
      </c>
      <c r="B25" s="9"/>
      <c r="C25" s="9"/>
      <c r="D25" s="305" t="e">
        <f t="shared" ref="D25:D29" si="1">SUM(C25/B25)*100</f>
        <v>#DIV/0!</v>
      </c>
    </row>
    <row r="26" spans="1:4" x14ac:dyDescent="0.25">
      <c r="A26" s="13" t="s">
        <v>57</v>
      </c>
      <c r="B26" s="9">
        <v>168628</v>
      </c>
      <c r="C26" s="9">
        <v>119591.21</v>
      </c>
      <c r="D26" s="305">
        <f t="shared" si="1"/>
        <v>70.920137818155951</v>
      </c>
    </row>
    <row r="27" spans="1:4" x14ac:dyDescent="0.25">
      <c r="A27" s="12" t="s">
        <v>34</v>
      </c>
      <c r="B27" s="9"/>
      <c r="C27" s="9"/>
      <c r="D27" s="305" t="e">
        <f t="shared" si="1"/>
        <v>#DIV/0!</v>
      </c>
    </row>
    <row r="28" spans="1:4" x14ac:dyDescent="0.25">
      <c r="A28" s="26" t="s">
        <v>58</v>
      </c>
      <c r="B28" s="9"/>
      <c r="C28" s="9"/>
      <c r="D28" s="305" t="e">
        <f t="shared" si="1"/>
        <v>#DIV/0!</v>
      </c>
    </row>
    <row r="29" spans="1:4" x14ac:dyDescent="0.25">
      <c r="A29" s="13" t="s">
        <v>59</v>
      </c>
      <c r="B29" s="9">
        <v>6439.99</v>
      </c>
      <c r="C29" s="9">
        <v>7167.9</v>
      </c>
      <c r="D29" s="305">
        <f t="shared" si="1"/>
        <v>111.30296786175134</v>
      </c>
    </row>
  </sheetData>
  <mergeCells count="5">
    <mergeCell ref="A3:D3"/>
    <mergeCell ref="A5:D5"/>
    <mergeCell ref="A7:D7"/>
    <mergeCell ref="A21:D21"/>
    <mergeCell ref="A1:E1"/>
  </mergeCells>
  <pageMargins left="0.7" right="0.7" top="0.75" bottom="0.75" header="0.3" footer="0.3"/>
  <pageSetup paperSize="9" scale="9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D20"/>
  <sheetViews>
    <sheetView workbookViewId="0">
      <selection sqref="A1:D1"/>
    </sheetView>
  </sheetViews>
  <sheetFormatPr defaultRowHeight="15" x14ac:dyDescent="0.25"/>
  <cols>
    <col min="1" max="1" width="37.7109375" customWidth="1"/>
    <col min="2" max="4" width="25.28515625" customWidth="1"/>
  </cols>
  <sheetData>
    <row r="1" spans="1:4" ht="42" customHeight="1" x14ac:dyDescent="0.25">
      <c r="A1" s="266" t="s">
        <v>262</v>
      </c>
      <c r="B1" s="266"/>
      <c r="C1" s="266"/>
      <c r="D1" s="266"/>
    </row>
    <row r="2" spans="1:4" ht="18" customHeight="1" x14ac:dyDescent="0.25">
      <c r="A2" s="4"/>
      <c r="B2" s="4"/>
      <c r="C2" s="4"/>
      <c r="D2" s="4"/>
    </row>
    <row r="3" spans="1:4" ht="15.75" x14ac:dyDescent="0.25">
      <c r="A3" s="266" t="s">
        <v>24</v>
      </c>
      <c r="B3" s="266"/>
      <c r="C3" s="267"/>
      <c r="D3" s="267"/>
    </row>
    <row r="4" spans="1:4" ht="18" x14ac:dyDescent="0.25">
      <c r="A4" s="4"/>
      <c r="B4" s="4"/>
      <c r="C4" s="5"/>
      <c r="D4" s="5"/>
    </row>
    <row r="5" spans="1:4" ht="18" customHeight="1" x14ac:dyDescent="0.25">
      <c r="A5" s="266" t="s">
        <v>4</v>
      </c>
      <c r="B5" s="268"/>
      <c r="C5" s="268"/>
      <c r="D5" s="268"/>
    </row>
    <row r="6" spans="1:4" ht="18" x14ac:dyDescent="0.25">
      <c r="A6" s="4"/>
      <c r="B6" s="4"/>
      <c r="C6" s="5"/>
      <c r="D6" s="5"/>
    </row>
    <row r="7" spans="1:4" ht="15.75" x14ac:dyDescent="0.25">
      <c r="A7" s="266" t="s">
        <v>14</v>
      </c>
      <c r="B7" s="287"/>
      <c r="C7" s="287"/>
      <c r="D7" s="287"/>
    </row>
    <row r="8" spans="1:4" ht="18" x14ac:dyDescent="0.25">
      <c r="A8" s="4"/>
      <c r="B8" s="4"/>
      <c r="C8" s="5"/>
      <c r="D8" s="5"/>
    </row>
    <row r="9" spans="1:4" x14ac:dyDescent="0.25">
      <c r="A9" s="21" t="s">
        <v>51</v>
      </c>
      <c r="B9" s="21" t="s">
        <v>226</v>
      </c>
      <c r="C9" s="21" t="s">
        <v>263</v>
      </c>
      <c r="D9" s="21" t="s">
        <v>257</v>
      </c>
    </row>
    <row r="10" spans="1:4" ht="15.75" customHeight="1" x14ac:dyDescent="0.25">
      <c r="A10" s="11" t="s">
        <v>15</v>
      </c>
      <c r="B10" s="9"/>
      <c r="C10" s="9"/>
      <c r="D10" s="9"/>
    </row>
    <row r="11" spans="1:4" ht="15.75" customHeight="1" x14ac:dyDescent="0.25">
      <c r="A11" s="11" t="s">
        <v>16</v>
      </c>
      <c r="B11" s="9"/>
      <c r="C11" s="9"/>
      <c r="D11" s="9"/>
    </row>
    <row r="12" spans="1:4" ht="25.5" x14ac:dyDescent="0.25">
      <c r="A12" s="18" t="s">
        <v>17</v>
      </c>
      <c r="B12" s="9"/>
      <c r="C12" s="9"/>
      <c r="D12" s="9"/>
    </row>
    <row r="13" spans="1:4" x14ac:dyDescent="0.25">
      <c r="A13" s="17" t="s">
        <v>18</v>
      </c>
      <c r="B13" s="9"/>
      <c r="C13" s="9"/>
      <c r="D13" s="9"/>
    </row>
    <row r="14" spans="1:4" x14ac:dyDescent="0.25">
      <c r="A14" s="11" t="s">
        <v>19</v>
      </c>
      <c r="B14" s="9"/>
      <c r="C14" s="9"/>
      <c r="D14" s="10"/>
    </row>
    <row r="15" spans="1:4" ht="25.5" x14ac:dyDescent="0.25">
      <c r="A15" s="19" t="s">
        <v>20</v>
      </c>
      <c r="B15" s="9"/>
      <c r="C15" s="9"/>
      <c r="D15" s="10"/>
    </row>
    <row r="16" spans="1:4" x14ac:dyDescent="0.25">
      <c r="A16" s="256" t="s">
        <v>249</v>
      </c>
      <c r="B16" s="255"/>
      <c r="C16" s="255"/>
      <c r="D16" s="255"/>
    </row>
    <row r="17" spans="1:4" x14ac:dyDescent="0.25">
      <c r="A17" s="255" t="s">
        <v>250</v>
      </c>
      <c r="B17" s="255"/>
      <c r="C17" s="255"/>
      <c r="D17" s="255"/>
    </row>
    <row r="18" spans="1:4" x14ac:dyDescent="0.25">
      <c r="A18" s="255" t="s">
        <v>251</v>
      </c>
      <c r="B18" s="255">
        <v>1871971.46</v>
      </c>
      <c r="C18" s="255">
        <v>1181471.96</v>
      </c>
      <c r="D18" s="255"/>
    </row>
    <row r="19" spans="1:4" x14ac:dyDescent="0.25">
      <c r="A19" s="255" t="s">
        <v>252</v>
      </c>
      <c r="B19" s="255">
        <v>59123.13</v>
      </c>
      <c r="C19" s="255">
        <v>37336.21</v>
      </c>
      <c r="D19" s="255"/>
    </row>
    <row r="20" spans="1:4" x14ac:dyDescent="0.25">
      <c r="A20" s="255"/>
      <c r="B20" s="255"/>
      <c r="C20" s="255"/>
      <c r="D20" s="255"/>
    </row>
  </sheetData>
  <mergeCells count="4">
    <mergeCell ref="A1:D1"/>
    <mergeCell ref="A3:D3"/>
    <mergeCell ref="A5:D5"/>
    <mergeCell ref="A7:D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18" sqref="D18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266" t="s">
        <v>224</v>
      </c>
      <c r="B1" s="266"/>
      <c r="C1" s="266"/>
      <c r="D1" s="266"/>
      <c r="E1" s="266"/>
      <c r="F1" s="266"/>
      <c r="G1" s="266"/>
      <c r="H1" s="266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266" t="s">
        <v>24</v>
      </c>
      <c r="B3" s="266"/>
      <c r="C3" s="266"/>
      <c r="D3" s="266"/>
      <c r="E3" s="266"/>
      <c r="F3" s="266"/>
      <c r="G3" s="266"/>
      <c r="H3" s="266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266" t="s">
        <v>60</v>
      </c>
      <c r="B5" s="266"/>
      <c r="C5" s="266"/>
      <c r="D5" s="266"/>
      <c r="E5" s="266"/>
      <c r="F5" s="266"/>
      <c r="G5" s="266"/>
      <c r="H5" s="266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1" t="s">
        <v>5</v>
      </c>
      <c r="B7" s="20" t="s">
        <v>6</v>
      </c>
      <c r="C7" s="20" t="s">
        <v>37</v>
      </c>
      <c r="D7" s="20" t="s">
        <v>225</v>
      </c>
      <c r="E7" s="21" t="s">
        <v>248</v>
      </c>
      <c r="F7" s="21" t="s">
        <v>226</v>
      </c>
      <c r="G7" s="21" t="s">
        <v>38</v>
      </c>
      <c r="H7" s="21" t="s">
        <v>227</v>
      </c>
    </row>
    <row r="8" spans="1:8" x14ac:dyDescent="0.25">
      <c r="A8" s="39"/>
      <c r="B8" s="40"/>
      <c r="C8" s="38" t="s">
        <v>62</v>
      </c>
      <c r="D8" s="40"/>
      <c r="E8" s="39"/>
      <c r="F8" s="39"/>
      <c r="G8" s="39"/>
      <c r="H8" s="39"/>
    </row>
    <row r="9" spans="1:8" ht="25.5" x14ac:dyDescent="0.25">
      <c r="A9" s="11">
        <v>8</v>
      </c>
      <c r="B9" s="11"/>
      <c r="C9" s="11" t="s">
        <v>21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28</v>
      </c>
      <c r="D10" s="8"/>
      <c r="E10" s="9"/>
      <c r="F10" s="9"/>
      <c r="G10" s="9"/>
      <c r="H10" s="9"/>
    </row>
    <row r="11" spans="1:8" x14ac:dyDescent="0.25">
      <c r="A11" s="11"/>
      <c r="B11" s="16"/>
      <c r="C11" s="42"/>
      <c r="D11" s="8"/>
      <c r="E11" s="9"/>
      <c r="F11" s="9"/>
      <c r="G11" s="9"/>
      <c r="H11" s="9"/>
    </row>
    <row r="12" spans="1:8" x14ac:dyDescent="0.25">
      <c r="A12" s="11"/>
      <c r="B12" s="16"/>
      <c r="C12" s="38" t="s">
        <v>65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6" t="s">
        <v>22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7" t="s">
        <v>29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D27"/>
  <sheetViews>
    <sheetView workbookViewId="0">
      <selection sqref="A1:D1"/>
    </sheetView>
  </sheetViews>
  <sheetFormatPr defaultRowHeight="15" x14ac:dyDescent="0.25"/>
  <cols>
    <col min="1" max="4" width="25.28515625" customWidth="1"/>
  </cols>
  <sheetData>
    <row r="1" spans="1:4" ht="42" customHeight="1" x14ac:dyDescent="0.25">
      <c r="A1" s="266" t="s">
        <v>262</v>
      </c>
      <c r="B1" s="266"/>
      <c r="C1" s="266"/>
      <c r="D1" s="266"/>
    </row>
    <row r="2" spans="1:4" ht="18" customHeight="1" x14ac:dyDescent="0.25">
      <c r="A2" s="25"/>
      <c r="B2" s="25"/>
      <c r="C2" s="25"/>
      <c r="D2" s="25"/>
    </row>
    <row r="3" spans="1:4" ht="15.75" customHeight="1" x14ac:dyDescent="0.25">
      <c r="A3" s="266" t="s">
        <v>24</v>
      </c>
      <c r="B3" s="266"/>
      <c r="C3" s="266"/>
      <c r="D3" s="266"/>
    </row>
    <row r="4" spans="1:4" ht="18" x14ac:dyDescent="0.25">
      <c r="A4" s="25"/>
      <c r="B4" s="25"/>
      <c r="C4" s="5"/>
      <c r="D4" s="5"/>
    </row>
    <row r="5" spans="1:4" ht="18" customHeight="1" x14ac:dyDescent="0.25">
      <c r="A5" s="266" t="s">
        <v>61</v>
      </c>
      <c r="B5" s="266"/>
      <c r="C5" s="266"/>
      <c r="D5" s="266"/>
    </row>
    <row r="6" spans="1:4" ht="18" x14ac:dyDescent="0.25">
      <c r="A6" s="25"/>
      <c r="B6" s="25"/>
      <c r="C6" s="5"/>
      <c r="D6" s="5"/>
    </row>
    <row r="7" spans="1:4" x14ac:dyDescent="0.25">
      <c r="A7" s="20" t="s">
        <v>51</v>
      </c>
      <c r="B7" s="21" t="s">
        <v>226</v>
      </c>
      <c r="C7" s="21" t="s">
        <v>263</v>
      </c>
      <c r="D7" s="21" t="s">
        <v>257</v>
      </c>
    </row>
    <row r="8" spans="1:4" x14ac:dyDescent="0.25">
      <c r="A8" s="11" t="s">
        <v>62</v>
      </c>
      <c r="B8" s="9"/>
      <c r="C8" s="9"/>
      <c r="D8" s="63" t="e">
        <f>SUM(C8/B8)*100</f>
        <v>#DIV/0!</v>
      </c>
    </row>
    <row r="9" spans="1:4" ht="25.5" x14ac:dyDescent="0.25">
      <c r="A9" s="11" t="s">
        <v>63</v>
      </c>
      <c r="B9" s="9"/>
      <c r="C9" s="9"/>
      <c r="D9" s="63" t="e">
        <f t="shared" ref="D9:D26" si="0">SUM(C9/B9)*100</f>
        <v>#DIV/0!</v>
      </c>
    </row>
    <row r="10" spans="1:4" ht="25.5" x14ac:dyDescent="0.25">
      <c r="A10" s="18" t="s">
        <v>64</v>
      </c>
      <c r="B10" s="9"/>
      <c r="C10" s="9"/>
      <c r="D10" s="63" t="e">
        <f t="shared" si="0"/>
        <v>#DIV/0!</v>
      </c>
    </row>
    <row r="11" spans="1:4" x14ac:dyDescent="0.25">
      <c r="A11" s="18"/>
      <c r="B11" s="63"/>
      <c r="C11" s="63"/>
      <c r="D11" s="63" t="e">
        <f t="shared" si="0"/>
        <v>#DIV/0!</v>
      </c>
    </row>
    <row r="12" spans="1:4" x14ac:dyDescent="0.25">
      <c r="A12" s="11" t="s">
        <v>65</v>
      </c>
      <c r="B12" s="63">
        <f>SUM(B13:B23)</f>
        <v>1930524.29</v>
      </c>
      <c r="C12" s="63">
        <f>SUM(C13:C23)</f>
        <v>1085170.5</v>
      </c>
      <c r="D12" s="63">
        <f t="shared" si="0"/>
        <v>56.211180849736941</v>
      </c>
    </row>
    <row r="13" spans="1:4" x14ac:dyDescent="0.25">
      <c r="A13" s="26" t="s">
        <v>56</v>
      </c>
      <c r="B13" s="63"/>
      <c r="C13" s="63"/>
      <c r="D13" s="63" t="e">
        <f t="shared" si="0"/>
        <v>#DIV/0!</v>
      </c>
    </row>
    <row r="14" spans="1:4" x14ac:dyDescent="0.25">
      <c r="A14" s="13" t="s">
        <v>57</v>
      </c>
      <c r="B14" s="63">
        <v>167628</v>
      </c>
      <c r="C14" s="63">
        <v>119591.21</v>
      </c>
      <c r="D14" s="63">
        <f t="shared" si="0"/>
        <v>71.343218316748988</v>
      </c>
    </row>
    <row r="15" spans="1:4" x14ac:dyDescent="0.25">
      <c r="A15" s="26" t="s">
        <v>58</v>
      </c>
      <c r="B15" s="63"/>
      <c r="C15" s="63"/>
      <c r="D15" s="63" t="e">
        <f t="shared" si="0"/>
        <v>#DIV/0!</v>
      </c>
    </row>
    <row r="16" spans="1:4" x14ac:dyDescent="0.25">
      <c r="A16" s="13" t="s">
        <v>59</v>
      </c>
      <c r="B16" s="63">
        <v>6439.69</v>
      </c>
      <c r="C16" s="63">
        <v>5888</v>
      </c>
      <c r="D16" s="63">
        <f t="shared" si="0"/>
        <v>91.43297270520786</v>
      </c>
    </row>
    <row r="17" spans="1:4" x14ac:dyDescent="0.25">
      <c r="A17" s="256" t="s">
        <v>54</v>
      </c>
      <c r="B17" s="257"/>
      <c r="C17" s="257"/>
      <c r="D17" s="63" t="e">
        <f t="shared" si="0"/>
        <v>#DIV/0!</v>
      </c>
    </row>
    <row r="18" spans="1:4" x14ac:dyDescent="0.25">
      <c r="A18" s="255" t="s">
        <v>243</v>
      </c>
      <c r="B18" s="257">
        <v>54564</v>
      </c>
      <c r="C18" s="257">
        <v>42871.67</v>
      </c>
      <c r="D18" s="63">
        <f t="shared" si="0"/>
        <v>78.571347408547751</v>
      </c>
    </row>
    <row r="19" spans="1:4" x14ac:dyDescent="0.25">
      <c r="A19" s="255" t="s">
        <v>244</v>
      </c>
      <c r="B19" s="257">
        <v>20157.939999999999</v>
      </c>
      <c r="C19" s="257">
        <v>13824.26</v>
      </c>
      <c r="D19" s="63">
        <f t="shared" si="0"/>
        <v>68.579725904531912</v>
      </c>
    </row>
    <row r="20" spans="1:4" x14ac:dyDescent="0.25">
      <c r="A20" s="256" t="s">
        <v>52</v>
      </c>
      <c r="B20" s="257"/>
      <c r="C20" s="257"/>
      <c r="D20" s="63" t="e">
        <f t="shared" si="0"/>
        <v>#DIV/0!</v>
      </c>
    </row>
    <row r="21" spans="1:4" x14ac:dyDescent="0.25">
      <c r="A21" s="255" t="s">
        <v>247</v>
      </c>
      <c r="B21" s="257">
        <v>1680234.66</v>
      </c>
      <c r="C21" s="257">
        <v>902995.36</v>
      </c>
      <c r="D21" s="63">
        <f t="shared" si="0"/>
        <v>53.742217173403631</v>
      </c>
    </row>
    <row r="22" spans="1:4" x14ac:dyDescent="0.25">
      <c r="A22" s="256" t="s">
        <v>245</v>
      </c>
      <c r="B22" s="257"/>
      <c r="C22" s="257"/>
      <c r="D22" s="63" t="e">
        <f t="shared" si="0"/>
        <v>#DIV/0!</v>
      </c>
    </row>
    <row r="23" spans="1:4" x14ac:dyDescent="0.25">
      <c r="A23" s="255" t="s">
        <v>246</v>
      </c>
      <c r="B23" s="257">
        <v>1500</v>
      </c>
      <c r="C23" s="257">
        <v>0</v>
      </c>
      <c r="D23" s="63">
        <f t="shared" si="0"/>
        <v>0</v>
      </c>
    </row>
    <row r="24" spans="1:4" x14ac:dyDescent="0.25">
      <c r="A24" s="255"/>
      <c r="B24" s="257"/>
      <c r="C24" s="257"/>
      <c r="D24" s="63" t="e">
        <f t="shared" si="0"/>
        <v>#DIV/0!</v>
      </c>
    </row>
    <row r="25" spans="1:4" x14ac:dyDescent="0.25">
      <c r="A25" s="255"/>
      <c r="B25" s="255"/>
      <c r="C25" s="255"/>
      <c r="D25" s="63" t="e">
        <f t="shared" si="0"/>
        <v>#DIV/0!</v>
      </c>
    </row>
    <row r="26" spans="1:4" x14ac:dyDescent="0.25">
      <c r="A26" s="255"/>
      <c r="B26" s="255"/>
      <c r="C26" s="255"/>
      <c r="D26" s="63" t="e">
        <f t="shared" si="0"/>
        <v>#DIV/0!</v>
      </c>
    </row>
    <row r="27" spans="1:4" x14ac:dyDescent="0.25">
      <c r="D27" s="304"/>
    </row>
  </sheetData>
  <mergeCells count="3">
    <mergeCell ref="A1:D1"/>
    <mergeCell ref="A3:D3"/>
    <mergeCell ref="A5:D5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81257-E294-44CB-BB2F-3C528B3C0D41}">
  <dimension ref="A1:AU480"/>
  <sheetViews>
    <sheetView zoomScale="120" zoomScaleNormal="120" workbookViewId="0">
      <selection sqref="A1:G1"/>
    </sheetView>
  </sheetViews>
  <sheetFormatPr defaultRowHeight="15" x14ac:dyDescent="0.25"/>
  <cols>
    <col min="1" max="1" width="7.42578125" bestFit="1" customWidth="1"/>
    <col min="2" max="2" width="7.5703125" customWidth="1"/>
    <col min="3" max="3" width="10.28515625" customWidth="1"/>
    <col min="4" max="4" width="41.85546875" customWidth="1"/>
    <col min="5" max="5" width="19.85546875" customWidth="1"/>
    <col min="6" max="6" width="21.5703125" customWidth="1"/>
    <col min="7" max="7" width="20" customWidth="1"/>
  </cols>
  <sheetData>
    <row r="1" spans="1:16" ht="42" customHeight="1" x14ac:dyDescent="0.25">
      <c r="A1" s="294" t="s">
        <v>261</v>
      </c>
      <c r="B1" s="294"/>
      <c r="C1" s="294"/>
      <c r="D1" s="294"/>
      <c r="E1" s="294"/>
      <c r="F1" s="294"/>
      <c r="G1" s="294"/>
    </row>
    <row r="2" spans="1:16" ht="18" x14ac:dyDescent="0.25">
      <c r="A2" s="248"/>
      <c r="B2" s="248"/>
      <c r="C2" s="248"/>
      <c r="D2" s="248"/>
      <c r="E2" s="248"/>
      <c r="F2" s="247"/>
      <c r="G2" s="247"/>
    </row>
    <row r="3" spans="1:16" ht="18" customHeight="1" x14ac:dyDescent="0.25">
      <c r="A3" s="294" t="s">
        <v>23</v>
      </c>
      <c r="B3" s="268"/>
      <c r="C3" s="268"/>
      <c r="D3" s="268"/>
      <c r="E3" s="268"/>
      <c r="F3" s="268"/>
      <c r="G3" s="268"/>
    </row>
    <row r="4" spans="1:16" ht="18" x14ac:dyDescent="0.25">
      <c r="A4" s="248"/>
      <c r="B4" s="248"/>
      <c r="C4" s="248"/>
      <c r="D4" s="248"/>
      <c r="E4" s="248"/>
      <c r="F4" s="247"/>
      <c r="G4" s="247"/>
    </row>
    <row r="5" spans="1:16" ht="25.5" x14ac:dyDescent="0.25">
      <c r="A5" s="295" t="s">
        <v>25</v>
      </c>
      <c r="B5" s="296"/>
      <c r="C5" s="297"/>
      <c r="D5" s="246" t="s">
        <v>26</v>
      </c>
      <c r="E5" s="245" t="s">
        <v>226</v>
      </c>
      <c r="F5" s="245" t="s">
        <v>258</v>
      </c>
      <c r="G5" s="245" t="s">
        <v>257</v>
      </c>
      <c r="H5" s="62"/>
      <c r="I5" s="62"/>
      <c r="J5" s="62"/>
      <c r="K5" s="62"/>
      <c r="L5" s="62"/>
      <c r="M5" s="62"/>
      <c r="N5" s="62"/>
      <c r="O5" s="62"/>
      <c r="P5" s="62"/>
    </row>
    <row r="6" spans="1:16" s="167" customFormat="1" ht="25.5" x14ac:dyDescent="0.25">
      <c r="A6" s="301" t="s">
        <v>215</v>
      </c>
      <c r="B6" s="302"/>
      <c r="C6" s="303"/>
      <c r="D6" s="244" t="s">
        <v>214</v>
      </c>
      <c r="E6" s="169">
        <f>E7</f>
        <v>54564.000000000007</v>
      </c>
      <c r="F6" s="169">
        <f>F7</f>
        <v>42871.670000000006</v>
      </c>
      <c r="G6" s="169">
        <f>SUM(F6/E6)*100</f>
        <v>78.571347408547766</v>
      </c>
      <c r="H6" s="62"/>
      <c r="I6" s="62"/>
      <c r="J6" s="62"/>
      <c r="K6" s="62"/>
      <c r="L6" s="62"/>
      <c r="M6" s="62"/>
      <c r="N6" s="62"/>
      <c r="O6" s="62"/>
      <c r="P6" s="62"/>
    </row>
    <row r="7" spans="1:16" s="203" customFormat="1" x14ac:dyDescent="0.25">
      <c r="A7" s="288" t="s">
        <v>177</v>
      </c>
      <c r="B7" s="289"/>
      <c r="C7" s="290"/>
      <c r="D7" s="243" t="s">
        <v>176</v>
      </c>
      <c r="E7" s="205">
        <f>E9+E45</f>
        <v>54564.000000000007</v>
      </c>
      <c r="F7" s="205">
        <f>F9+F45</f>
        <v>42871.670000000006</v>
      </c>
      <c r="G7" s="258">
        <f t="shared" ref="G7:G70" si="0">SUM(F7/E7)*100</f>
        <v>78.571347408547766</v>
      </c>
      <c r="H7" s="62"/>
      <c r="I7" s="62"/>
      <c r="J7" s="62"/>
      <c r="K7" s="62"/>
      <c r="L7" s="62"/>
      <c r="M7" s="62"/>
      <c r="N7" s="62"/>
      <c r="O7" s="62"/>
      <c r="P7" s="62"/>
    </row>
    <row r="8" spans="1:16" x14ac:dyDescent="0.25">
      <c r="A8" s="291" t="s">
        <v>206</v>
      </c>
      <c r="B8" s="292"/>
      <c r="C8" s="293"/>
      <c r="D8" s="175" t="s">
        <v>205</v>
      </c>
      <c r="E8" s="64"/>
      <c r="F8" s="63"/>
      <c r="G8" s="64" t="e">
        <f t="shared" si="0"/>
        <v>#DIV/0!</v>
      </c>
      <c r="H8" s="62"/>
      <c r="I8" s="62"/>
      <c r="J8" s="62"/>
      <c r="K8" s="62"/>
      <c r="L8" s="62"/>
      <c r="M8" s="62"/>
      <c r="N8" s="62"/>
      <c r="O8" s="62"/>
      <c r="P8" s="62"/>
    </row>
    <row r="9" spans="1:16" s="84" customFormat="1" x14ac:dyDescent="0.25">
      <c r="A9" s="298">
        <v>3</v>
      </c>
      <c r="B9" s="299"/>
      <c r="C9" s="300"/>
      <c r="D9" s="154" t="s">
        <v>10</v>
      </c>
      <c r="E9" s="86">
        <f>E10+E40</f>
        <v>46528.000000000007</v>
      </c>
      <c r="F9" s="86">
        <f>F10+F40</f>
        <v>39954.620000000003</v>
      </c>
      <c r="G9" s="260">
        <f t="shared" si="0"/>
        <v>85.872205983493799</v>
      </c>
      <c r="H9" s="62"/>
      <c r="I9" s="62"/>
      <c r="J9" s="62"/>
      <c r="K9" s="62"/>
      <c r="L9" s="62"/>
      <c r="M9" s="62"/>
      <c r="N9" s="62"/>
      <c r="O9" s="62"/>
      <c r="P9" s="62"/>
    </row>
    <row r="10" spans="1:16" s="227" customFormat="1" x14ac:dyDescent="0.25">
      <c r="A10" s="242">
        <v>32</v>
      </c>
      <c r="B10" s="241"/>
      <c r="C10" s="240"/>
      <c r="D10" s="239" t="s">
        <v>27</v>
      </c>
      <c r="E10" s="228">
        <f>E11+E15+E20+E29</f>
        <v>45428.000000000007</v>
      </c>
      <c r="F10" s="261">
        <f>F11+F15+F20+F29</f>
        <v>39319.11</v>
      </c>
      <c r="G10" s="261">
        <f t="shared" si="0"/>
        <v>86.552588711807687</v>
      </c>
      <c r="H10" s="62"/>
      <c r="I10" s="62"/>
      <c r="J10" s="62"/>
      <c r="K10" s="62"/>
      <c r="L10" s="62"/>
      <c r="M10" s="62"/>
      <c r="N10" s="62"/>
      <c r="O10" s="62"/>
      <c r="P10" s="62"/>
    </row>
    <row r="11" spans="1:16" s="233" customFormat="1" x14ac:dyDescent="0.25">
      <c r="A11" s="238"/>
      <c r="B11" s="237">
        <v>321</v>
      </c>
      <c r="C11" s="236"/>
      <c r="D11" s="235" t="s">
        <v>114</v>
      </c>
      <c r="E11" s="234">
        <f>E12+E13+E14</f>
        <v>9071.2000000000007</v>
      </c>
      <c r="F11" s="262">
        <f>F12+F13+F14</f>
        <v>7034.24</v>
      </c>
      <c r="G11" s="64">
        <f t="shared" si="0"/>
        <v>77.544757033248075</v>
      </c>
      <c r="H11" s="223"/>
      <c r="I11" s="223"/>
      <c r="J11" s="223"/>
      <c r="K11" s="223"/>
      <c r="L11" s="223"/>
      <c r="M11" s="223"/>
      <c r="N11" s="223"/>
      <c r="O11" s="223"/>
      <c r="P11" s="223"/>
    </row>
    <row r="12" spans="1:16" x14ac:dyDescent="0.25">
      <c r="A12" s="68"/>
      <c r="B12" s="133">
        <v>3211</v>
      </c>
      <c r="C12" s="66"/>
      <c r="D12" s="69" t="s">
        <v>113</v>
      </c>
      <c r="E12" s="64">
        <v>7412.15</v>
      </c>
      <c r="F12" s="64">
        <v>5746.84</v>
      </c>
      <c r="G12" s="64">
        <f t="shared" si="0"/>
        <v>77.532699689024113</v>
      </c>
      <c r="H12" s="62"/>
      <c r="I12" s="62"/>
      <c r="J12" s="62"/>
      <c r="K12" s="62"/>
      <c r="L12" s="62"/>
      <c r="M12" s="62"/>
      <c r="N12" s="62"/>
      <c r="O12" s="62"/>
      <c r="P12" s="62"/>
    </row>
    <row r="13" spans="1:16" x14ac:dyDescent="0.25">
      <c r="A13" s="68"/>
      <c r="B13" s="133">
        <v>3213</v>
      </c>
      <c r="C13" s="66"/>
      <c r="D13" s="69" t="s">
        <v>139</v>
      </c>
      <c r="E13" s="64">
        <v>331.81</v>
      </c>
      <c r="F13" s="64">
        <v>462.5</v>
      </c>
      <c r="G13" s="64">
        <f t="shared" si="0"/>
        <v>139.38699858352672</v>
      </c>
      <c r="H13" s="62"/>
      <c r="I13" s="62"/>
      <c r="J13" s="62"/>
      <c r="K13" s="62"/>
      <c r="L13" s="62"/>
      <c r="M13" s="62"/>
      <c r="N13" s="62"/>
      <c r="O13" s="62"/>
      <c r="P13" s="62"/>
    </row>
    <row r="14" spans="1:16" ht="14.25" customHeight="1" x14ac:dyDescent="0.25">
      <c r="A14" s="68"/>
      <c r="B14" s="133">
        <v>3214</v>
      </c>
      <c r="C14" s="66"/>
      <c r="D14" s="69" t="s">
        <v>138</v>
      </c>
      <c r="E14" s="64">
        <v>1327.24</v>
      </c>
      <c r="F14" s="64">
        <v>824.9</v>
      </c>
      <c r="G14" s="64">
        <f t="shared" si="0"/>
        <v>62.151532503541183</v>
      </c>
      <c r="H14" s="62"/>
      <c r="I14" s="62"/>
      <c r="J14" s="62"/>
      <c r="K14" s="62"/>
      <c r="L14" s="62"/>
      <c r="M14" s="62"/>
      <c r="N14" s="62"/>
      <c r="O14" s="62"/>
      <c r="P14" s="62"/>
    </row>
    <row r="15" spans="1:16" s="70" customFormat="1" x14ac:dyDescent="0.25">
      <c r="A15" s="98"/>
      <c r="B15" s="137">
        <v>322</v>
      </c>
      <c r="C15" s="74"/>
      <c r="D15" s="151" t="s">
        <v>88</v>
      </c>
      <c r="E15" s="72">
        <f>E16+E17+E18+E19</f>
        <v>22605.440000000002</v>
      </c>
      <c r="F15" s="72">
        <f>F16+F17+F18+F19</f>
        <v>23730.49</v>
      </c>
      <c r="G15" s="263">
        <f t="shared" si="0"/>
        <v>104.97689936581635</v>
      </c>
      <c r="H15" s="62"/>
      <c r="I15" s="62"/>
      <c r="J15" s="62"/>
      <c r="K15" s="62"/>
      <c r="L15" s="62"/>
      <c r="M15" s="62"/>
      <c r="N15" s="62"/>
      <c r="O15" s="62"/>
      <c r="P15" s="62"/>
    </row>
    <row r="16" spans="1:16" x14ac:dyDescent="0.25">
      <c r="A16" s="68"/>
      <c r="B16" s="133">
        <v>3221</v>
      </c>
      <c r="C16" s="66"/>
      <c r="D16" s="152" t="s">
        <v>148</v>
      </c>
      <c r="E16" s="64">
        <v>6494.61</v>
      </c>
      <c r="F16" s="64">
        <v>4957.8100000000004</v>
      </c>
      <c r="G16" s="64">
        <f t="shared" si="0"/>
        <v>76.337301239027454</v>
      </c>
      <c r="H16" s="62"/>
      <c r="I16" s="62"/>
      <c r="J16" s="62"/>
      <c r="K16" s="62"/>
      <c r="L16" s="62"/>
      <c r="M16" s="62"/>
      <c r="N16" s="62"/>
      <c r="O16" s="62"/>
      <c r="P16" s="62"/>
    </row>
    <row r="17" spans="1:16" x14ac:dyDescent="0.25">
      <c r="A17" s="68"/>
      <c r="B17" s="133">
        <v>3223</v>
      </c>
      <c r="C17" s="66"/>
      <c r="D17" s="152" t="s">
        <v>147</v>
      </c>
      <c r="E17" s="64">
        <v>15779.02</v>
      </c>
      <c r="F17" s="64">
        <v>18772.68</v>
      </c>
      <c r="G17" s="64">
        <f t="shared" si="0"/>
        <v>118.97240766536832</v>
      </c>
      <c r="H17" s="62"/>
      <c r="I17" s="62"/>
      <c r="J17" s="62"/>
      <c r="K17" s="62"/>
      <c r="L17" s="62"/>
      <c r="M17" s="62"/>
      <c r="N17" s="62"/>
      <c r="O17" s="62"/>
      <c r="P17" s="62"/>
    </row>
    <row r="18" spans="1:16" x14ac:dyDescent="0.25">
      <c r="A18" s="68"/>
      <c r="B18" s="133">
        <v>3225</v>
      </c>
      <c r="C18" s="66"/>
      <c r="D18" s="152" t="s">
        <v>128</v>
      </c>
      <c r="E18" s="64">
        <v>0</v>
      </c>
      <c r="F18" s="64">
        <v>0</v>
      </c>
      <c r="G18" s="64" t="e">
        <f t="shared" si="0"/>
        <v>#DIV/0!</v>
      </c>
      <c r="H18" s="62"/>
      <c r="I18" s="62"/>
      <c r="J18" s="62"/>
      <c r="K18" s="62"/>
      <c r="L18" s="62"/>
      <c r="M18" s="62"/>
      <c r="N18" s="62"/>
      <c r="O18" s="62"/>
      <c r="P18" s="62"/>
    </row>
    <row r="19" spans="1:16" ht="15.75" customHeight="1" x14ac:dyDescent="0.25">
      <c r="A19" s="68"/>
      <c r="B19" s="133">
        <v>3227</v>
      </c>
      <c r="C19" s="66"/>
      <c r="D19" s="152" t="s">
        <v>213</v>
      </c>
      <c r="E19" s="64">
        <v>331.81</v>
      </c>
      <c r="F19" s="64">
        <v>0</v>
      </c>
      <c r="G19" s="64">
        <f t="shared" si="0"/>
        <v>0</v>
      </c>
      <c r="H19" s="62"/>
      <c r="I19" s="62"/>
      <c r="J19" s="62"/>
      <c r="K19" s="62"/>
      <c r="L19" s="62"/>
      <c r="M19" s="62"/>
      <c r="N19" s="62"/>
      <c r="O19" s="62"/>
      <c r="P19" s="62"/>
    </row>
    <row r="20" spans="1:16" s="70" customFormat="1" x14ac:dyDescent="0.25">
      <c r="A20" s="98"/>
      <c r="B20" s="137">
        <v>323</v>
      </c>
      <c r="C20" s="74"/>
      <c r="D20" s="151" t="s">
        <v>92</v>
      </c>
      <c r="E20" s="72">
        <f>E21+E22+E23+E24+E25+E26+E27+E28</f>
        <v>11030.54</v>
      </c>
      <c r="F20" s="72">
        <f>F21+F22+F23+F24+F25+F26+F27+F28</f>
        <v>5806.29</v>
      </c>
      <c r="G20" s="263">
        <f t="shared" si="0"/>
        <v>52.63831145166057</v>
      </c>
      <c r="H20" s="62"/>
      <c r="I20" s="62"/>
      <c r="J20" s="62"/>
      <c r="K20" s="62"/>
      <c r="L20" s="62"/>
      <c r="M20" s="62"/>
      <c r="N20" s="62"/>
      <c r="O20" s="62"/>
      <c r="P20" s="62"/>
    </row>
    <row r="21" spans="1:16" x14ac:dyDescent="0.25">
      <c r="A21" s="68"/>
      <c r="B21" s="133">
        <v>3231</v>
      </c>
      <c r="C21" s="66"/>
      <c r="D21" s="69" t="s">
        <v>144</v>
      </c>
      <c r="E21" s="64">
        <v>2070.48</v>
      </c>
      <c r="F21" s="64">
        <v>1111.48</v>
      </c>
      <c r="G21" s="64">
        <f t="shared" si="0"/>
        <v>53.682237935164792</v>
      </c>
      <c r="H21" s="62"/>
      <c r="I21" s="62"/>
      <c r="J21" s="62"/>
      <c r="K21" s="62"/>
      <c r="L21" s="62"/>
      <c r="M21" s="62"/>
      <c r="N21" s="62"/>
      <c r="O21" s="62"/>
      <c r="P21" s="62"/>
    </row>
    <row r="22" spans="1:16" x14ac:dyDescent="0.25">
      <c r="A22" s="68"/>
      <c r="B22" s="110">
        <v>3233</v>
      </c>
      <c r="C22" s="66"/>
      <c r="D22" s="69" t="s">
        <v>142</v>
      </c>
      <c r="E22" s="64">
        <v>0</v>
      </c>
      <c r="F22" s="64"/>
      <c r="G22" s="64" t="e">
        <f t="shared" si="0"/>
        <v>#DIV/0!</v>
      </c>
      <c r="H22" s="62"/>
      <c r="I22" s="62"/>
      <c r="J22" s="62"/>
      <c r="K22" s="62"/>
      <c r="L22" s="62"/>
      <c r="M22" s="62"/>
      <c r="N22" s="62"/>
      <c r="O22" s="62"/>
      <c r="P22" s="62"/>
    </row>
    <row r="23" spans="1:16" x14ac:dyDescent="0.25">
      <c r="A23" s="68"/>
      <c r="B23" s="110">
        <v>3234</v>
      </c>
      <c r="C23" s="66"/>
      <c r="D23" s="69" t="s">
        <v>141</v>
      </c>
      <c r="E23" s="64">
        <v>5512.58</v>
      </c>
      <c r="F23" s="64">
        <v>4034.2</v>
      </c>
      <c r="G23" s="64">
        <f t="shared" si="0"/>
        <v>73.181704392498617</v>
      </c>
      <c r="H23" s="62"/>
      <c r="I23" s="62"/>
      <c r="J23" s="62"/>
      <c r="K23" s="62"/>
      <c r="L23" s="62"/>
      <c r="M23" s="62"/>
      <c r="N23" s="62"/>
      <c r="O23" s="62"/>
      <c r="P23" s="62"/>
    </row>
    <row r="24" spans="1:16" x14ac:dyDescent="0.25">
      <c r="A24" s="68"/>
      <c r="B24" s="110">
        <v>3235</v>
      </c>
      <c r="C24" s="66"/>
      <c r="D24" s="69" t="s">
        <v>140</v>
      </c>
      <c r="E24" s="64">
        <v>0</v>
      </c>
      <c r="F24" s="64"/>
      <c r="G24" s="64" t="e">
        <f t="shared" si="0"/>
        <v>#DIV/0!</v>
      </c>
      <c r="H24" s="62"/>
      <c r="I24" s="62"/>
      <c r="J24" s="62"/>
      <c r="K24" s="62"/>
      <c r="L24" s="62"/>
      <c r="M24" s="62"/>
      <c r="N24" s="62"/>
      <c r="O24" s="62"/>
      <c r="P24" s="62"/>
    </row>
    <row r="25" spans="1:16" x14ac:dyDescent="0.25">
      <c r="A25" s="68"/>
      <c r="B25" s="110">
        <v>3236</v>
      </c>
      <c r="C25" s="66"/>
      <c r="D25" s="69" t="s">
        <v>127</v>
      </c>
      <c r="E25" s="64">
        <v>2389.0500000000002</v>
      </c>
      <c r="F25" s="64"/>
      <c r="G25" s="64">
        <f t="shared" si="0"/>
        <v>0</v>
      </c>
      <c r="H25" s="62"/>
      <c r="I25" s="62"/>
      <c r="J25" s="62"/>
      <c r="K25" s="62"/>
      <c r="L25" s="62"/>
      <c r="M25" s="62"/>
      <c r="N25" s="62"/>
      <c r="O25" s="62"/>
      <c r="P25" s="62"/>
    </row>
    <row r="26" spans="1:16" x14ac:dyDescent="0.25">
      <c r="A26" s="68"/>
      <c r="B26" s="110">
        <v>3237</v>
      </c>
      <c r="C26" s="66"/>
      <c r="D26" s="69" t="s">
        <v>126</v>
      </c>
      <c r="E26" s="64">
        <v>0</v>
      </c>
      <c r="F26" s="64"/>
      <c r="G26" s="64" t="e">
        <f t="shared" si="0"/>
        <v>#DIV/0!</v>
      </c>
      <c r="H26" s="62"/>
      <c r="I26" s="62"/>
      <c r="J26" s="62"/>
      <c r="K26" s="62"/>
      <c r="L26" s="62"/>
      <c r="M26" s="62"/>
      <c r="N26" s="62"/>
      <c r="O26" s="62"/>
      <c r="P26" s="62"/>
    </row>
    <row r="27" spans="1:16" x14ac:dyDescent="0.25">
      <c r="A27" s="68"/>
      <c r="B27" s="110">
        <v>3238</v>
      </c>
      <c r="C27" s="66"/>
      <c r="D27" s="69" t="s">
        <v>137</v>
      </c>
      <c r="E27" s="64">
        <v>1058.43</v>
      </c>
      <c r="F27" s="64">
        <v>660.61</v>
      </c>
      <c r="G27" s="64">
        <f t="shared" si="0"/>
        <v>62.414141700443103</v>
      </c>
      <c r="H27" s="62"/>
      <c r="I27" s="62"/>
      <c r="J27" s="62"/>
      <c r="K27" s="62"/>
      <c r="L27" s="62"/>
      <c r="M27" s="62"/>
      <c r="N27" s="62"/>
      <c r="O27" s="62"/>
      <c r="P27" s="62"/>
    </row>
    <row r="28" spans="1:16" x14ac:dyDescent="0.25">
      <c r="A28" s="68"/>
      <c r="B28" s="110">
        <v>3239</v>
      </c>
      <c r="C28" s="66"/>
      <c r="D28" s="69" t="s">
        <v>136</v>
      </c>
      <c r="E28" s="64">
        <v>0</v>
      </c>
      <c r="F28" s="64"/>
      <c r="G28" s="64" t="e">
        <f t="shared" si="0"/>
        <v>#DIV/0!</v>
      </c>
      <c r="H28" s="62"/>
      <c r="I28" s="62"/>
      <c r="J28" s="62"/>
      <c r="K28" s="62"/>
      <c r="L28" s="62"/>
      <c r="M28" s="62"/>
      <c r="N28" s="62"/>
      <c r="O28" s="62"/>
      <c r="P28" s="62"/>
    </row>
    <row r="29" spans="1:16" s="70" customFormat="1" ht="15" customHeight="1" x14ac:dyDescent="0.25">
      <c r="A29" s="98"/>
      <c r="B29" s="137">
        <v>329</v>
      </c>
      <c r="C29" s="112"/>
      <c r="D29" s="73" t="s">
        <v>75</v>
      </c>
      <c r="E29" s="72">
        <f>E30+E31+E32+E33+E34</f>
        <v>2720.82</v>
      </c>
      <c r="F29" s="72">
        <f>F30+F31+F32+F33+F34</f>
        <v>2748.09</v>
      </c>
      <c r="G29" s="263">
        <f t="shared" si="0"/>
        <v>101.00227137407106</v>
      </c>
      <c r="H29" s="62"/>
      <c r="I29" s="62"/>
      <c r="J29" s="62"/>
      <c r="K29" s="62"/>
      <c r="L29" s="62"/>
      <c r="M29" s="62"/>
      <c r="N29" s="62"/>
      <c r="O29" s="62"/>
      <c r="P29" s="62"/>
    </row>
    <row r="30" spans="1:16" x14ac:dyDescent="0.25">
      <c r="A30" s="68"/>
      <c r="B30" s="110">
        <v>3292</v>
      </c>
      <c r="C30" s="66"/>
      <c r="D30" s="69" t="s">
        <v>212</v>
      </c>
      <c r="E30" s="64">
        <v>2548.2800000000002</v>
      </c>
      <c r="F30" s="64">
        <v>2623.09</v>
      </c>
      <c r="G30" s="64">
        <f t="shared" si="0"/>
        <v>102.93570565244008</v>
      </c>
      <c r="H30" s="62"/>
      <c r="I30" s="62"/>
      <c r="J30" s="62"/>
      <c r="K30" s="62"/>
      <c r="L30" s="62"/>
      <c r="M30" s="62"/>
      <c r="N30" s="62"/>
      <c r="O30" s="62"/>
      <c r="P30" s="62"/>
    </row>
    <row r="31" spans="1:16" x14ac:dyDescent="0.25">
      <c r="A31" s="68"/>
      <c r="B31" s="110">
        <v>3293</v>
      </c>
      <c r="C31" s="66"/>
      <c r="D31" s="69" t="s">
        <v>157</v>
      </c>
      <c r="E31" s="64">
        <v>0</v>
      </c>
      <c r="F31" s="64"/>
      <c r="G31" s="64" t="e">
        <f t="shared" si="0"/>
        <v>#DIV/0!</v>
      </c>
      <c r="H31" s="62"/>
      <c r="I31" s="62"/>
      <c r="J31" s="62"/>
      <c r="K31" s="62"/>
      <c r="L31" s="62"/>
      <c r="M31" s="62"/>
      <c r="N31" s="62"/>
      <c r="O31" s="62"/>
      <c r="P31" s="62"/>
    </row>
    <row r="32" spans="1:16" x14ac:dyDescent="0.25">
      <c r="A32" s="68"/>
      <c r="B32" s="110">
        <v>3294</v>
      </c>
      <c r="C32" s="66"/>
      <c r="D32" s="69" t="s">
        <v>211</v>
      </c>
      <c r="E32" s="64">
        <v>172.54</v>
      </c>
      <c r="F32" s="64">
        <v>125</v>
      </c>
      <c r="G32" s="64">
        <f t="shared" si="0"/>
        <v>72.446968818824615</v>
      </c>
      <c r="H32" s="62"/>
      <c r="I32" s="62"/>
      <c r="J32" s="62"/>
      <c r="K32" s="62"/>
      <c r="L32" s="62"/>
      <c r="M32" s="62"/>
      <c r="N32" s="62"/>
      <c r="O32" s="62"/>
      <c r="P32" s="62"/>
    </row>
    <row r="33" spans="1:16" ht="16.5" customHeight="1" x14ac:dyDescent="0.25">
      <c r="A33" s="68"/>
      <c r="B33" s="110">
        <v>3295</v>
      </c>
      <c r="C33" s="66"/>
      <c r="D33" s="69" t="s">
        <v>210</v>
      </c>
      <c r="E33" s="64">
        <v>0</v>
      </c>
      <c r="F33" s="64"/>
      <c r="G33" s="64" t="e">
        <f t="shared" si="0"/>
        <v>#DIV/0!</v>
      </c>
      <c r="H33" s="62"/>
      <c r="I33" s="62"/>
      <c r="J33" s="62"/>
      <c r="K33" s="62"/>
      <c r="L33" s="62"/>
      <c r="M33" s="62"/>
      <c r="N33" s="62"/>
      <c r="O33" s="62"/>
      <c r="P33" s="62"/>
    </row>
    <row r="34" spans="1:16" ht="15" customHeight="1" x14ac:dyDescent="0.25">
      <c r="A34" s="68"/>
      <c r="B34" s="110">
        <v>3299</v>
      </c>
      <c r="C34" s="66"/>
      <c r="D34" s="69" t="s">
        <v>75</v>
      </c>
      <c r="E34" s="64">
        <v>0</v>
      </c>
      <c r="F34" s="64"/>
      <c r="G34" s="64" t="e">
        <f t="shared" si="0"/>
        <v>#DIV/0!</v>
      </c>
      <c r="H34" s="62"/>
      <c r="I34" s="62"/>
      <c r="J34" s="62"/>
      <c r="K34" s="62"/>
      <c r="L34" s="62"/>
      <c r="M34" s="62"/>
      <c r="N34" s="62"/>
      <c r="O34" s="62"/>
      <c r="P34" s="62"/>
    </row>
    <row r="35" spans="1:16" hidden="1" x14ac:dyDescent="0.25">
      <c r="A35" s="68"/>
      <c r="B35" s="110"/>
      <c r="C35" s="66"/>
      <c r="D35" s="69"/>
      <c r="E35" s="64"/>
      <c r="F35" s="64"/>
      <c r="G35" s="64" t="e">
        <f t="shared" si="0"/>
        <v>#DIV/0!</v>
      </c>
      <c r="H35" s="62"/>
      <c r="I35" s="62"/>
      <c r="J35" s="62"/>
      <c r="K35" s="62"/>
      <c r="L35" s="62"/>
      <c r="M35" s="62"/>
      <c r="N35" s="62"/>
      <c r="O35" s="62"/>
      <c r="P35" s="62"/>
    </row>
    <row r="36" spans="1:16" hidden="1" x14ac:dyDescent="0.25">
      <c r="A36" s="68"/>
      <c r="B36" s="110"/>
      <c r="C36" s="66"/>
      <c r="D36" s="69"/>
      <c r="E36" s="64"/>
      <c r="F36" s="64"/>
      <c r="G36" s="64" t="e">
        <f t="shared" si="0"/>
        <v>#DIV/0!</v>
      </c>
      <c r="H36" s="62"/>
      <c r="I36" s="62"/>
      <c r="J36" s="62"/>
      <c r="K36" s="62"/>
      <c r="L36" s="62"/>
      <c r="M36" s="62"/>
      <c r="N36" s="62"/>
      <c r="O36" s="62"/>
      <c r="P36" s="62"/>
    </row>
    <row r="37" spans="1:16" hidden="1" x14ac:dyDescent="0.25">
      <c r="A37" s="68"/>
      <c r="B37" s="110"/>
      <c r="C37" s="66"/>
      <c r="D37" s="69"/>
      <c r="E37" s="64"/>
      <c r="F37" s="64"/>
      <c r="G37" s="64" t="e">
        <f t="shared" si="0"/>
        <v>#DIV/0!</v>
      </c>
      <c r="H37" s="62"/>
      <c r="I37" s="62"/>
      <c r="J37" s="62"/>
      <c r="K37" s="62"/>
      <c r="L37" s="62"/>
      <c r="M37" s="62"/>
      <c r="N37" s="62"/>
      <c r="O37" s="62"/>
      <c r="P37" s="62"/>
    </row>
    <row r="38" spans="1:16" ht="15.75" hidden="1" customHeight="1" x14ac:dyDescent="0.25">
      <c r="A38" s="68"/>
      <c r="B38" s="110"/>
      <c r="C38" s="66"/>
      <c r="D38" s="69"/>
      <c r="E38" s="64"/>
      <c r="F38" s="64"/>
      <c r="G38" s="64" t="e">
        <f t="shared" si="0"/>
        <v>#DIV/0!</v>
      </c>
      <c r="H38" s="62"/>
      <c r="I38" s="62"/>
      <c r="J38" s="62"/>
      <c r="K38" s="62"/>
      <c r="L38" s="62"/>
      <c r="M38" s="62"/>
      <c r="N38" s="62"/>
      <c r="O38" s="62"/>
      <c r="P38" s="62"/>
    </row>
    <row r="39" spans="1:16" ht="16.5" hidden="1" customHeight="1" x14ac:dyDescent="0.25">
      <c r="A39" s="68"/>
      <c r="B39" s="110"/>
      <c r="C39" s="66"/>
      <c r="D39" s="69"/>
      <c r="E39" s="64"/>
      <c r="F39" s="64"/>
      <c r="G39" s="64" t="e">
        <f t="shared" si="0"/>
        <v>#DIV/0!</v>
      </c>
      <c r="H39" s="62"/>
      <c r="I39" s="62"/>
      <c r="J39" s="62"/>
      <c r="K39" s="62"/>
      <c r="L39" s="62"/>
      <c r="M39" s="62"/>
      <c r="N39" s="62"/>
      <c r="O39" s="62"/>
      <c r="P39" s="62"/>
    </row>
    <row r="40" spans="1:16" s="227" customFormat="1" x14ac:dyDescent="0.25">
      <c r="A40" s="232"/>
      <c r="B40" s="231">
        <v>34</v>
      </c>
      <c r="C40" s="230"/>
      <c r="D40" s="229" t="s">
        <v>209</v>
      </c>
      <c r="E40" s="228">
        <f t="shared" ref="E40:F41" si="1">E41</f>
        <v>1100</v>
      </c>
      <c r="F40" s="228">
        <f t="shared" si="1"/>
        <v>635.51</v>
      </c>
      <c r="G40" s="261">
        <f t="shared" si="0"/>
        <v>57.773636363636363</v>
      </c>
      <c r="H40" s="62"/>
      <c r="I40" s="62"/>
      <c r="J40" s="62"/>
      <c r="K40" s="62"/>
      <c r="L40" s="62"/>
      <c r="M40" s="62"/>
      <c r="N40" s="62"/>
      <c r="O40" s="62"/>
      <c r="P40" s="62"/>
    </row>
    <row r="41" spans="1:16" s="70" customFormat="1" x14ac:dyDescent="0.25">
      <c r="A41" s="98"/>
      <c r="B41" s="113">
        <v>343</v>
      </c>
      <c r="C41" s="112"/>
      <c r="D41" s="73" t="s">
        <v>170</v>
      </c>
      <c r="E41" s="72">
        <f t="shared" si="1"/>
        <v>1100</v>
      </c>
      <c r="F41" s="72">
        <f t="shared" si="1"/>
        <v>635.51</v>
      </c>
      <c r="G41" s="263">
        <f t="shared" si="0"/>
        <v>57.773636363636363</v>
      </c>
      <c r="H41" s="62"/>
      <c r="I41" s="62"/>
      <c r="J41" s="62"/>
      <c r="K41" s="62"/>
      <c r="L41" s="62"/>
      <c r="M41" s="62"/>
      <c r="N41" s="62"/>
      <c r="O41" s="62"/>
      <c r="P41" s="62"/>
    </row>
    <row r="42" spans="1:16" ht="15.75" customHeight="1" x14ac:dyDescent="0.25">
      <c r="A42" s="68"/>
      <c r="B42" s="110">
        <v>3431</v>
      </c>
      <c r="C42" s="66"/>
      <c r="D42" s="69" t="s">
        <v>208</v>
      </c>
      <c r="E42" s="64">
        <v>1100</v>
      </c>
      <c r="F42" s="64">
        <v>635.51</v>
      </c>
      <c r="G42" s="64">
        <f t="shared" si="0"/>
        <v>57.773636363636363</v>
      </c>
      <c r="H42" s="62"/>
      <c r="I42" s="62"/>
      <c r="J42" s="62"/>
      <c r="K42" s="62"/>
      <c r="L42" s="62"/>
      <c r="M42" s="62"/>
      <c r="N42" s="62"/>
      <c r="O42" s="62"/>
      <c r="P42" s="62"/>
    </row>
    <row r="43" spans="1:16" s="203" customFormat="1" ht="27.75" customHeight="1" x14ac:dyDescent="0.25">
      <c r="A43" s="288" t="s">
        <v>166</v>
      </c>
      <c r="B43" s="289"/>
      <c r="C43" s="290"/>
      <c r="D43" s="226" t="s">
        <v>207</v>
      </c>
      <c r="E43" s="205">
        <f>E45</f>
        <v>8036</v>
      </c>
      <c r="F43" s="205">
        <f>F45</f>
        <v>2917.05</v>
      </c>
      <c r="G43" s="258">
        <f t="shared" si="0"/>
        <v>36.299776007964162</v>
      </c>
      <c r="H43" s="62"/>
      <c r="I43" s="62"/>
      <c r="J43" s="62"/>
      <c r="K43" s="62"/>
      <c r="L43" s="62"/>
      <c r="M43" s="62"/>
      <c r="N43" s="62"/>
      <c r="O43" s="62"/>
      <c r="P43" s="62"/>
    </row>
    <row r="44" spans="1:16" s="203" customFormat="1" ht="18" customHeight="1" x14ac:dyDescent="0.25">
      <c r="A44" s="291" t="s">
        <v>206</v>
      </c>
      <c r="B44" s="292"/>
      <c r="C44" s="293"/>
      <c r="D44" s="175" t="s">
        <v>205</v>
      </c>
      <c r="E44" s="64"/>
      <c r="F44" s="64"/>
      <c r="G44" s="64" t="e">
        <f t="shared" si="0"/>
        <v>#DIV/0!</v>
      </c>
      <c r="H44" s="62"/>
      <c r="I44" s="62"/>
      <c r="J44" s="62"/>
      <c r="K44" s="62"/>
      <c r="L44" s="62"/>
      <c r="M44" s="62"/>
      <c r="N44" s="62"/>
      <c r="O44" s="62"/>
      <c r="P44" s="62"/>
    </row>
    <row r="45" spans="1:16" s="84" customFormat="1" x14ac:dyDescent="0.25">
      <c r="A45" s="225"/>
      <c r="B45" s="201">
        <v>3</v>
      </c>
      <c r="C45" s="224"/>
      <c r="D45" s="154" t="s">
        <v>10</v>
      </c>
      <c r="E45" s="86">
        <f>E46</f>
        <v>8036</v>
      </c>
      <c r="F45" s="86">
        <f>F46</f>
        <v>2917.05</v>
      </c>
      <c r="G45" s="260">
        <f t="shared" si="0"/>
        <v>36.299776007964162</v>
      </c>
      <c r="H45" s="62"/>
      <c r="I45" s="62"/>
      <c r="J45" s="62"/>
      <c r="K45" s="62"/>
      <c r="L45" s="62"/>
      <c r="M45" s="62"/>
      <c r="N45" s="62"/>
      <c r="O45" s="62"/>
      <c r="P45" s="62"/>
    </row>
    <row r="46" spans="1:16" s="222" customFormat="1" x14ac:dyDescent="0.25">
      <c r="A46" s="220"/>
      <c r="B46" s="219">
        <v>32</v>
      </c>
      <c r="C46" s="218"/>
      <c r="D46" s="217" t="s">
        <v>27</v>
      </c>
      <c r="E46" s="216">
        <f>E47+E49</f>
        <v>8036</v>
      </c>
      <c r="F46" s="216">
        <f>F47+F49</f>
        <v>2917.05</v>
      </c>
      <c r="G46" s="64">
        <f t="shared" si="0"/>
        <v>36.299776007964162</v>
      </c>
      <c r="H46" s="223"/>
      <c r="I46" s="223"/>
      <c r="J46" s="223"/>
      <c r="K46" s="223"/>
      <c r="L46" s="223"/>
      <c r="M46" s="223"/>
      <c r="N46" s="223"/>
      <c r="O46" s="223"/>
      <c r="P46" s="223"/>
    </row>
    <row r="47" spans="1:16" s="70" customFormat="1" x14ac:dyDescent="0.25">
      <c r="A47" s="76"/>
      <c r="B47" s="215">
        <v>322</v>
      </c>
      <c r="C47" s="74"/>
      <c r="D47" s="151" t="s">
        <v>88</v>
      </c>
      <c r="E47" s="72">
        <f>E48</f>
        <v>1158</v>
      </c>
      <c r="F47" s="72">
        <f>F48</f>
        <v>1142.8900000000001</v>
      </c>
      <c r="G47" s="263">
        <f t="shared" si="0"/>
        <v>98.695164075993105</v>
      </c>
      <c r="H47" s="62"/>
      <c r="I47" s="62"/>
      <c r="J47" s="62"/>
      <c r="K47" s="62"/>
      <c r="L47" s="62"/>
      <c r="M47" s="62"/>
      <c r="N47" s="62"/>
      <c r="O47" s="62"/>
      <c r="P47" s="62"/>
    </row>
    <row r="48" spans="1:16" ht="26.25" x14ac:dyDescent="0.25">
      <c r="A48" s="68"/>
      <c r="B48" s="157">
        <v>3224</v>
      </c>
      <c r="C48" s="66"/>
      <c r="D48" s="69" t="s">
        <v>173</v>
      </c>
      <c r="E48" s="64">
        <v>1158</v>
      </c>
      <c r="F48" s="64">
        <v>1142.8900000000001</v>
      </c>
      <c r="G48" s="64">
        <f t="shared" si="0"/>
        <v>98.695164075993105</v>
      </c>
      <c r="H48" s="62"/>
      <c r="I48" s="62"/>
      <c r="J48" s="62"/>
      <c r="K48" s="62"/>
      <c r="L48" s="62"/>
      <c r="M48" s="62"/>
      <c r="N48" s="62"/>
      <c r="O48" s="62"/>
      <c r="P48" s="62"/>
    </row>
    <row r="49" spans="1:16" s="70" customFormat="1" x14ac:dyDescent="0.25">
      <c r="A49" s="98"/>
      <c r="B49" s="215">
        <v>323</v>
      </c>
      <c r="C49" s="112"/>
      <c r="D49" s="151" t="s">
        <v>92</v>
      </c>
      <c r="E49" s="72">
        <f>E50+E51</f>
        <v>6878</v>
      </c>
      <c r="F49" s="72">
        <f>F50+F51</f>
        <v>1774.16</v>
      </c>
      <c r="G49" s="263">
        <f t="shared" si="0"/>
        <v>25.794707763884851</v>
      </c>
      <c r="H49" s="62"/>
      <c r="I49" s="62"/>
      <c r="J49" s="62"/>
      <c r="K49" s="62"/>
      <c r="L49" s="62"/>
      <c r="M49" s="62"/>
      <c r="N49" s="62"/>
      <c r="O49" s="62"/>
      <c r="P49" s="62"/>
    </row>
    <row r="50" spans="1:16" ht="15" customHeight="1" x14ac:dyDescent="0.25">
      <c r="A50" s="68"/>
      <c r="B50" s="157">
        <v>3232</v>
      </c>
      <c r="C50" s="66"/>
      <c r="D50" s="132" t="s">
        <v>143</v>
      </c>
      <c r="E50" s="64">
        <v>6878</v>
      </c>
      <c r="F50" s="64">
        <v>1774.16</v>
      </c>
      <c r="G50" s="64">
        <f t="shared" si="0"/>
        <v>25.794707763884851</v>
      </c>
      <c r="H50" s="62"/>
      <c r="I50" s="62"/>
      <c r="J50" s="62"/>
      <c r="K50" s="62"/>
      <c r="L50" s="62"/>
      <c r="M50" s="62"/>
      <c r="N50" s="62"/>
      <c r="O50" s="62"/>
      <c r="P50" s="62"/>
    </row>
    <row r="51" spans="1:16" x14ac:dyDescent="0.25">
      <c r="A51" s="68"/>
      <c r="B51" s="157">
        <v>3237</v>
      </c>
      <c r="C51" s="66"/>
      <c r="D51" s="132" t="s">
        <v>126</v>
      </c>
      <c r="E51" s="64">
        <v>0</v>
      </c>
      <c r="F51" s="64"/>
      <c r="G51" s="64" t="e">
        <f t="shared" si="0"/>
        <v>#DIV/0!</v>
      </c>
      <c r="H51" s="62"/>
      <c r="I51" s="62"/>
      <c r="J51" s="62"/>
      <c r="K51" s="62"/>
      <c r="L51" s="62"/>
      <c r="M51" s="62"/>
      <c r="N51" s="62"/>
      <c r="O51" s="62"/>
      <c r="P51" s="62"/>
    </row>
    <row r="52" spans="1:16" s="203" customFormat="1" ht="15" customHeight="1" x14ac:dyDescent="0.25">
      <c r="A52" s="288" t="s">
        <v>204</v>
      </c>
      <c r="B52" s="289"/>
      <c r="C52" s="290"/>
      <c r="D52" s="190" t="s">
        <v>203</v>
      </c>
      <c r="E52" s="205">
        <v>0</v>
      </c>
      <c r="F52" s="205">
        <v>0</v>
      </c>
      <c r="G52" s="258" t="e">
        <f t="shared" si="0"/>
        <v>#DIV/0!</v>
      </c>
      <c r="H52" s="62"/>
      <c r="I52" s="62"/>
      <c r="J52" s="62"/>
      <c r="K52" s="62"/>
      <c r="L52" s="62"/>
      <c r="M52" s="62"/>
      <c r="N52" s="62"/>
      <c r="O52" s="62"/>
      <c r="P52" s="62"/>
    </row>
    <row r="53" spans="1:16" s="62" customFormat="1" hidden="1" x14ac:dyDescent="0.25">
      <c r="A53" s="221"/>
      <c r="B53" s="214"/>
      <c r="C53" s="213"/>
      <c r="D53" s="105"/>
      <c r="E53" s="63"/>
      <c r="F53" s="63"/>
      <c r="G53" s="64" t="e">
        <f t="shared" si="0"/>
        <v>#DIV/0!</v>
      </c>
    </row>
    <row r="54" spans="1:16" s="62" customFormat="1" x14ac:dyDescent="0.25">
      <c r="A54" s="291" t="s">
        <v>183</v>
      </c>
      <c r="B54" s="292"/>
      <c r="C54" s="293"/>
      <c r="D54" s="175" t="s">
        <v>182</v>
      </c>
      <c r="E54" s="64"/>
      <c r="F54" s="63"/>
      <c r="G54" s="64" t="e">
        <f t="shared" si="0"/>
        <v>#DIV/0!</v>
      </c>
    </row>
    <row r="55" spans="1:16" s="62" customFormat="1" x14ac:dyDescent="0.25">
      <c r="A55" s="220"/>
      <c r="B55" s="219">
        <v>32</v>
      </c>
      <c r="C55" s="218"/>
      <c r="D55" s="217" t="s">
        <v>27</v>
      </c>
      <c r="E55" s="216">
        <f>E56+E58</f>
        <v>0</v>
      </c>
      <c r="F55" s="216">
        <f>F56+F58</f>
        <v>0</v>
      </c>
      <c r="G55" s="64" t="e">
        <f t="shared" si="0"/>
        <v>#DIV/0!</v>
      </c>
    </row>
    <row r="56" spans="1:16" s="62" customFormat="1" x14ac:dyDescent="0.25">
      <c r="A56" s="76"/>
      <c r="B56" s="215">
        <v>322</v>
      </c>
      <c r="C56" s="74"/>
      <c r="D56" s="151" t="s">
        <v>88</v>
      </c>
      <c r="E56" s="72">
        <f>E57</f>
        <v>0</v>
      </c>
      <c r="F56" s="72">
        <f>F57</f>
        <v>0</v>
      </c>
      <c r="G56" s="263" t="e">
        <f t="shared" si="0"/>
        <v>#DIV/0!</v>
      </c>
    </row>
    <row r="57" spans="1:16" s="62" customFormat="1" x14ac:dyDescent="0.25">
      <c r="A57" s="68"/>
      <c r="B57" s="157">
        <v>3223</v>
      </c>
      <c r="C57" s="66"/>
      <c r="D57" s="69" t="s">
        <v>202</v>
      </c>
      <c r="E57" s="64"/>
      <c r="F57" s="64"/>
      <c r="G57" s="64" t="e">
        <f t="shared" si="0"/>
        <v>#DIV/0!</v>
      </c>
    </row>
    <row r="58" spans="1:16" s="62" customFormat="1" x14ac:dyDescent="0.25">
      <c r="A58" s="214"/>
      <c r="B58" s="214"/>
      <c r="C58" s="213"/>
      <c r="D58" s="105"/>
      <c r="E58" s="64"/>
      <c r="F58" s="63"/>
      <c r="G58" s="64" t="e">
        <f t="shared" si="0"/>
        <v>#DIV/0!</v>
      </c>
    </row>
    <row r="59" spans="1:16" s="206" customFormat="1" x14ac:dyDescent="0.25">
      <c r="A59" s="212" t="s">
        <v>179</v>
      </c>
      <c r="B59" s="211"/>
      <c r="C59" s="210"/>
      <c r="D59" s="209" t="s">
        <v>201</v>
      </c>
      <c r="E59" s="208" t="e">
        <f>E60+E76+E83+#REF!+E105+E152+E159</f>
        <v>#REF!</v>
      </c>
      <c r="F59" s="207"/>
      <c r="G59" s="64" t="e">
        <f t="shared" si="0"/>
        <v>#REF!</v>
      </c>
      <c r="H59" s="62"/>
      <c r="I59" s="62"/>
      <c r="J59" s="62"/>
      <c r="K59" s="62"/>
      <c r="L59" s="62"/>
      <c r="M59" s="62"/>
      <c r="N59" s="62"/>
      <c r="O59" s="62"/>
      <c r="P59" s="62"/>
    </row>
    <row r="60" spans="1:16" s="203" customFormat="1" x14ac:dyDescent="0.25">
      <c r="A60" s="193" t="s">
        <v>156</v>
      </c>
      <c r="B60" s="192"/>
      <c r="C60" s="191"/>
      <c r="D60" s="190" t="s">
        <v>158</v>
      </c>
      <c r="E60" s="205">
        <f>E62</f>
        <v>0</v>
      </c>
      <c r="F60" s="204"/>
      <c r="G60" s="258" t="e">
        <f t="shared" si="0"/>
        <v>#DIV/0!</v>
      </c>
      <c r="H60" s="62"/>
      <c r="I60" s="62"/>
      <c r="J60" s="62"/>
      <c r="K60" s="62"/>
      <c r="L60" s="62"/>
      <c r="M60" s="62"/>
      <c r="N60" s="62"/>
      <c r="O60" s="62"/>
      <c r="P60" s="62"/>
    </row>
    <row r="61" spans="1:16" s="203" customFormat="1" x14ac:dyDescent="0.25">
      <c r="A61" s="291" t="s">
        <v>183</v>
      </c>
      <c r="B61" s="292"/>
      <c r="C61" s="293"/>
      <c r="D61" s="175" t="s">
        <v>182</v>
      </c>
      <c r="E61" s="64"/>
      <c r="F61" s="63"/>
      <c r="G61" s="64" t="e">
        <f t="shared" si="0"/>
        <v>#DIV/0!</v>
      </c>
      <c r="H61" s="62"/>
      <c r="I61" s="62"/>
      <c r="J61" s="62"/>
      <c r="K61" s="62"/>
      <c r="L61" s="62"/>
      <c r="M61" s="62"/>
      <c r="N61" s="62"/>
      <c r="O61" s="62"/>
      <c r="P61" s="62"/>
    </row>
    <row r="62" spans="1:16" s="84" customFormat="1" x14ac:dyDescent="0.25">
      <c r="A62" s="202"/>
      <c r="B62" s="201">
        <v>3</v>
      </c>
      <c r="C62" s="200"/>
      <c r="D62" s="154" t="s">
        <v>10</v>
      </c>
      <c r="E62" s="86">
        <f>E63</f>
        <v>0</v>
      </c>
      <c r="F62" s="85"/>
      <c r="G62" s="260" t="e">
        <f t="shared" si="0"/>
        <v>#DIV/0!</v>
      </c>
      <c r="H62" s="62"/>
      <c r="I62" s="62"/>
      <c r="J62" s="62"/>
      <c r="K62" s="62"/>
      <c r="L62" s="62"/>
      <c r="M62" s="62"/>
      <c r="N62" s="62"/>
      <c r="O62" s="62"/>
      <c r="P62" s="62"/>
    </row>
    <row r="63" spans="1:16" s="77" customFormat="1" x14ac:dyDescent="0.25">
      <c r="A63" s="199"/>
      <c r="B63" s="198">
        <v>32</v>
      </c>
      <c r="C63" s="197"/>
      <c r="D63" s="153" t="s">
        <v>27</v>
      </c>
      <c r="E63" s="79">
        <f>E64+E68+E72+E74</f>
        <v>0</v>
      </c>
      <c r="F63" s="78"/>
      <c r="G63" s="64" t="e">
        <f t="shared" si="0"/>
        <v>#DIV/0!</v>
      </c>
      <c r="H63" s="62"/>
      <c r="I63" s="62"/>
      <c r="J63" s="62"/>
      <c r="K63" s="62"/>
      <c r="L63" s="62"/>
      <c r="M63" s="62"/>
      <c r="N63" s="62"/>
      <c r="O63" s="62"/>
      <c r="P63" s="62"/>
    </row>
    <row r="64" spans="1:16" s="70" customFormat="1" x14ac:dyDescent="0.25">
      <c r="A64" s="76"/>
      <c r="B64" s="196">
        <v>321</v>
      </c>
      <c r="C64" s="74"/>
      <c r="D64" s="151" t="s">
        <v>114</v>
      </c>
      <c r="E64" s="72">
        <f>E65+E66+E67</f>
        <v>0</v>
      </c>
      <c r="F64" s="71"/>
      <c r="G64" s="263" t="e">
        <f t="shared" si="0"/>
        <v>#DIV/0!</v>
      </c>
      <c r="H64" s="62"/>
      <c r="I64" s="62"/>
      <c r="J64" s="62"/>
      <c r="K64" s="62"/>
      <c r="L64" s="62"/>
      <c r="M64" s="62"/>
      <c r="N64" s="62"/>
      <c r="O64" s="62"/>
      <c r="P64" s="62"/>
    </row>
    <row r="65" spans="1:16" x14ac:dyDescent="0.25">
      <c r="A65" s="68"/>
      <c r="B65" s="194">
        <v>3211</v>
      </c>
      <c r="C65" s="66"/>
      <c r="D65" s="69" t="s">
        <v>113</v>
      </c>
      <c r="E65" s="64">
        <v>0</v>
      </c>
      <c r="F65" s="63"/>
      <c r="G65" s="64" t="e">
        <f t="shared" si="0"/>
        <v>#DIV/0!</v>
      </c>
      <c r="H65" s="62"/>
      <c r="I65" s="62"/>
      <c r="J65" s="62"/>
      <c r="K65" s="62"/>
      <c r="L65" s="62"/>
      <c r="M65" s="62"/>
      <c r="N65" s="62"/>
      <c r="O65" s="62"/>
      <c r="P65" s="62"/>
    </row>
    <row r="66" spans="1:16" x14ac:dyDescent="0.25">
      <c r="A66" s="195"/>
      <c r="B66" s="194">
        <v>3213</v>
      </c>
      <c r="C66" s="66"/>
      <c r="D66" s="69" t="s">
        <v>139</v>
      </c>
      <c r="E66" s="64">
        <v>0</v>
      </c>
      <c r="F66" s="63"/>
      <c r="G66" s="64" t="e">
        <f t="shared" si="0"/>
        <v>#DIV/0!</v>
      </c>
      <c r="H66" s="62"/>
      <c r="I66" s="62"/>
      <c r="J66" s="62"/>
      <c r="K66" s="62"/>
      <c r="L66" s="62"/>
      <c r="M66" s="62"/>
      <c r="N66" s="62"/>
      <c r="O66" s="62"/>
      <c r="P66" s="62"/>
    </row>
    <row r="67" spans="1:16" ht="16.5" customHeight="1" x14ac:dyDescent="0.25">
      <c r="A67" s="68"/>
      <c r="B67" s="157">
        <v>3214</v>
      </c>
      <c r="C67" s="66"/>
      <c r="D67" s="69" t="s">
        <v>138</v>
      </c>
      <c r="E67" s="64">
        <v>0</v>
      </c>
      <c r="F67" s="63"/>
      <c r="G67" s="64" t="e">
        <f t="shared" si="0"/>
        <v>#DIV/0!</v>
      </c>
      <c r="H67" s="62"/>
      <c r="I67" s="62"/>
      <c r="J67" s="62"/>
      <c r="K67" s="62"/>
      <c r="L67" s="62"/>
      <c r="M67" s="62"/>
      <c r="N67" s="62"/>
      <c r="O67" s="62"/>
      <c r="P67" s="62"/>
    </row>
    <row r="68" spans="1:16" s="70" customFormat="1" x14ac:dyDescent="0.25">
      <c r="A68" s="98"/>
      <c r="B68" s="137">
        <v>322</v>
      </c>
      <c r="C68" s="112"/>
      <c r="D68" s="151" t="s">
        <v>88</v>
      </c>
      <c r="E68" s="72">
        <f>E69+E70+E71</f>
        <v>0</v>
      </c>
      <c r="F68" s="71"/>
      <c r="G68" s="263" t="e">
        <f t="shared" si="0"/>
        <v>#DIV/0!</v>
      </c>
      <c r="H68" s="62"/>
      <c r="I68" s="62"/>
      <c r="J68" s="62"/>
      <c r="K68" s="62"/>
      <c r="L68" s="62"/>
      <c r="M68" s="62"/>
      <c r="N68" s="62"/>
      <c r="O68" s="62"/>
      <c r="P68" s="62"/>
    </row>
    <row r="69" spans="1:16" ht="12.75" customHeight="1" x14ac:dyDescent="0.25">
      <c r="A69" s="68"/>
      <c r="B69" s="110">
        <v>3221</v>
      </c>
      <c r="C69" s="66"/>
      <c r="D69" s="69" t="s">
        <v>154</v>
      </c>
      <c r="E69" s="64">
        <v>0</v>
      </c>
      <c r="F69" s="63"/>
      <c r="G69" s="64" t="e">
        <f t="shared" si="0"/>
        <v>#DIV/0!</v>
      </c>
      <c r="H69" s="62"/>
      <c r="I69" s="62"/>
      <c r="J69" s="62"/>
      <c r="K69" s="62"/>
      <c r="L69" s="62"/>
      <c r="M69" s="62"/>
      <c r="N69" s="62"/>
      <c r="O69" s="62"/>
      <c r="P69" s="62"/>
    </row>
    <row r="70" spans="1:16" x14ac:dyDescent="0.25">
      <c r="A70" s="68"/>
      <c r="B70" s="110">
        <v>3222</v>
      </c>
      <c r="C70" s="66"/>
      <c r="D70" s="69" t="s">
        <v>87</v>
      </c>
      <c r="E70" s="64">
        <v>0</v>
      </c>
      <c r="F70" s="63"/>
      <c r="G70" s="64" t="e">
        <f t="shared" si="0"/>
        <v>#DIV/0!</v>
      </c>
      <c r="H70" s="62"/>
      <c r="I70" s="62"/>
      <c r="J70" s="62"/>
      <c r="K70" s="62"/>
      <c r="L70" s="62"/>
      <c r="M70" s="62"/>
      <c r="N70" s="62"/>
      <c r="O70" s="62"/>
      <c r="P70" s="62"/>
    </row>
    <row r="71" spans="1:16" x14ac:dyDescent="0.25">
      <c r="A71" s="68"/>
      <c r="B71" s="110">
        <v>3225</v>
      </c>
      <c r="C71" s="66"/>
      <c r="D71" s="69" t="s">
        <v>153</v>
      </c>
      <c r="E71" s="64">
        <v>0</v>
      </c>
      <c r="F71" s="63"/>
      <c r="G71" s="64" t="e">
        <f t="shared" ref="G71:G134" si="2">SUM(F71/E71)*100</f>
        <v>#DIV/0!</v>
      </c>
      <c r="H71" s="62"/>
      <c r="I71" s="62"/>
      <c r="J71" s="62"/>
      <c r="K71" s="62"/>
      <c r="L71" s="62"/>
      <c r="M71" s="62"/>
      <c r="N71" s="62"/>
      <c r="O71" s="62"/>
      <c r="P71" s="62"/>
    </row>
    <row r="72" spans="1:16" s="70" customFormat="1" x14ac:dyDescent="0.25">
      <c r="A72" s="98"/>
      <c r="B72" s="113">
        <v>323</v>
      </c>
      <c r="C72" s="112"/>
      <c r="D72" s="73" t="s">
        <v>92</v>
      </c>
      <c r="E72" s="72">
        <f>E73</f>
        <v>0</v>
      </c>
      <c r="F72" s="71"/>
      <c r="G72" s="263" t="e">
        <f t="shared" si="2"/>
        <v>#DIV/0!</v>
      </c>
      <c r="H72" s="62"/>
      <c r="I72" s="62"/>
      <c r="J72" s="62"/>
      <c r="K72" s="62"/>
      <c r="L72" s="62"/>
      <c r="M72" s="62"/>
      <c r="N72" s="62"/>
      <c r="O72" s="62"/>
      <c r="P72" s="62"/>
    </row>
    <row r="73" spans="1:16" x14ac:dyDescent="0.25">
      <c r="A73" s="68"/>
      <c r="B73" s="110">
        <v>3237</v>
      </c>
      <c r="C73" s="66"/>
      <c r="D73" s="69" t="s">
        <v>126</v>
      </c>
      <c r="E73" s="64">
        <v>0</v>
      </c>
      <c r="F73" s="63"/>
      <c r="G73" s="64" t="e">
        <f t="shared" si="2"/>
        <v>#DIV/0!</v>
      </c>
      <c r="H73" s="62"/>
      <c r="I73" s="62"/>
      <c r="J73" s="62"/>
      <c r="K73" s="62"/>
      <c r="L73" s="62"/>
      <c r="M73" s="62"/>
      <c r="N73" s="62"/>
      <c r="O73" s="62"/>
      <c r="P73" s="62"/>
    </row>
    <row r="74" spans="1:16" s="70" customFormat="1" ht="17.25" customHeight="1" x14ac:dyDescent="0.25">
      <c r="A74" s="98"/>
      <c r="B74" s="113">
        <v>329</v>
      </c>
      <c r="C74" s="112"/>
      <c r="D74" s="73" t="s">
        <v>75</v>
      </c>
      <c r="E74" s="72">
        <f>E75</f>
        <v>0</v>
      </c>
      <c r="F74" s="71"/>
      <c r="G74" s="263" t="e">
        <f t="shared" si="2"/>
        <v>#DIV/0!</v>
      </c>
      <c r="H74" s="62"/>
      <c r="I74" s="62"/>
      <c r="J74" s="62"/>
      <c r="K74" s="62"/>
      <c r="L74" s="62"/>
      <c r="M74" s="62"/>
      <c r="N74" s="62"/>
      <c r="O74" s="62"/>
      <c r="P74" s="62"/>
    </row>
    <row r="75" spans="1:16" ht="16.5" customHeight="1" x14ac:dyDescent="0.25">
      <c r="A75" s="68"/>
      <c r="B75" s="110">
        <v>3299</v>
      </c>
      <c r="C75" s="66"/>
      <c r="D75" s="69" t="s">
        <v>75</v>
      </c>
      <c r="E75" s="64">
        <v>0</v>
      </c>
      <c r="F75" s="63"/>
      <c r="G75" s="64" t="e">
        <f t="shared" si="2"/>
        <v>#DIV/0!</v>
      </c>
      <c r="H75" s="62"/>
      <c r="I75" s="62"/>
      <c r="J75" s="62"/>
      <c r="K75" s="62"/>
      <c r="L75" s="62"/>
      <c r="M75" s="62"/>
      <c r="N75" s="62"/>
      <c r="O75" s="62"/>
      <c r="P75" s="62"/>
    </row>
    <row r="76" spans="1:16" s="167" customFormat="1" x14ac:dyDescent="0.25">
      <c r="A76" s="173" t="s">
        <v>200</v>
      </c>
      <c r="B76" s="183"/>
      <c r="C76" s="171"/>
      <c r="D76" s="170" t="s">
        <v>155</v>
      </c>
      <c r="E76" s="169">
        <f>E78</f>
        <v>1500</v>
      </c>
      <c r="F76" s="169">
        <f>F78</f>
        <v>885.07</v>
      </c>
      <c r="G76" s="64">
        <f t="shared" si="2"/>
        <v>59.004666666666672</v>
      </c>
      <c r="H76" s="62"/>
      <c r="I76" s="62"/>
      <c r="J76" s="62"/>
      <c r="K76" s="62"/>
      <c r="L76" s="62"/>
      <c r="M76" s="62"/>
      <c r="N76" s="62"/>
      <c r="O76" s="62"/>
      <c r="P76" s="62"/>
    </row>
    <row r="77" spans="1:16" s="167" customFormat="1" x14ac:dyDescent="0.25">
      <c r="A77" s="291" t="s">
        <v>183</v>
      </c>
      <c r="B77" s="292"/>
      <c r="C77" s="293"/>
      <c r="D77" s="175" t="s">
        <v>182</v>
      </c>
      <c r="E77" s="64"/>
      <c r="F77" s="64"/>
      <c r="G77" s="64" t="e">
        <f t="shared" si="2"/>
        <v>#DIV/0!</v>
      </c>
      <c r="H77" s="62"/>
      <c r="I77" s="62"/>
      <c r="J77" s="62"/>
      <c r="K77" s="62"/>
      <c r="L77" s="62"/>
      <c r="M77" s="62"/>
      <c r="N77" s="62"/>
      <c r="O77" s="62"/>
      <c r="P77" s="62"/>
    </row>
    <row r="78" spans="1:16" s="84" customFormat="1" x14ac:dyDescent="0.25">
      <c r="A78" s="102"/>
      <c r="B78" s="118">
        <v>3</v>
      </c>
      <c r="C78" s="117"/>
      <c r="D78" s="87" t="s">
        <v>10</v>
      </c>
      <c r="E78" s="86">
        <f t="shared" ref="E78:F79" si="3">E79</f>
        <v>1500</v>
      </c>
      <c r="F78" s="86">
        <f t="shared" si="3"/>
        <v>885.07</v>
      </c>
      <c r="G78" s="260">
        <f t="shared" si="2"/>
        <v>59.004666666666672</v>
      </c>
      <c r="H78" s="62"/>
      <c r="I78" s="62"/>
      <c r="J78" s="62"/>
      <c r="K78" s="62"/>
      <c r="L78" s="62"/>
      <c r="M78" s="62"/>
      <c r="N78" s="62"/>
      <c r="O78" s="62"/>
      <c r="P78" s="62"/>
    </row>
    <row r="79" spans="1:16" s="77" customFormat="1" x14ac:dyDescent="0.25">
      <c r="A79" s="100"/>
      <c r="B79" s="116">
        <v>32</v>
      </c>
      <c r="C79" s="115"/>
      <c r="D79" s="80" t="s">
        <v>27</v>
      </c>
      <c r="E79" s="79">
        <f t="shared" si="3"/>
        <v>1500</v>
      </c>
      <c r="F79" s="79">
        <f t="shared" si="3"/>
        <v>885.07</v>
      </c>
      <c r="G79" s="64">
        <f t="shared" si="2"/>
        <v>59.004666666666672</v>
      </c>
      <c r="H79" s="62"/>
      <c r="I79" s="62"/>
      <c r="J79" s="62"/>
      <c r="K79" s="62"/>
      <c r="L79" s="62"/>
      <c r="M79" s="62"/>
      <c r="N79" s="62"/>
      <c r="O79" s="62"/>
      <c r="P79" s="62"/>
    </row>
    <row r="80" spans="1:16" s="70" customFormat="1" ht="18.75" customHeight="1" x14ac:dyDescent="0.25">
      <c r="A80" s="98"/>
      <c r="B80" s="113">
        <v>329</v>
      </c>
      <c r="C80" s="112"/>
      <c r="D80" s="73" t="s">
        <v>75</v>
      </c>
      <c r="E80" s="72">
        <f>E81+E82</f>
        <v>1500</v>
      </c>
      <c r="F80" s="72">
        <f>F81+F82</f>
        <v>885.07</v>
      </c>
      <c r="G80" s="263">
        <f t="shared" si="2"/>
        <v>59.004666666666672</v>
      </c>
      <c r="H80" s="62"/>
      <c r="I80" s="62"/>
      <c r="J80" s="62"/>
      <c r="K80" s="62"/>
      <c r="L80" s="62"/>
      <c r="M80" s="62"/>
      <c r="N80" s="62"/>
      <c r="O80" s="62"/>
      <c r="P80" s="62"/>
    </row>
    <row r="81" spans="1:16" ht="26.25" x14ac:dyDescent="0.25">
      <c r="A81" s="68"/>
      <c r="B81" s="110">
        <v>3291</v>
      </c>
      <c r="C81" s="66"/>
      <c r="D81" s="69" t="s">
        <v>199</v>
      </c>
      <c r="E81" s="64">
        <v>500</v>
      </c>
      <c r="F81" s="64">
        <v>402.85</v>
      </c>
      <c r="G81" s="64">
        <f t="shared" si="2"/>
        <v>80.570000000000007</v>
      </c>
      <c r="H81" s="62"/>
      <c r="I81" s="62"/>
      <c r="J81" s="62"/>
      <c r="K81" s="62"/>
      <c r="L81" s="62"/>
      <c r="M81" s="62"/>
      <c r="N81" s="62"/>
      <c r="O81" s="62"/>
      <c r="P81" s="62"/>
    </row>
    <row r="82" spans="1:16" ht="15" customHeight="1" x14ac:dyDescent="0.25">
      <c r="A82" s="68"/>
      <c r="B82" s="110">
        <v>3299</v>
      </c>
      <c r="C82" s="66"/>
      <c r="D82" s="69" t="s">
        <v>75</v>
      </c>
      <c r="E82" s="64">
        <v>1000</v>
      </c>
      <c r="F82" s="64">
        <v>482.22</v>
      </c>
      <c r="G82" s="64">
        <f t="shared" si="2"/>
        <v>48.222000000000001</v>
      </c>
      <c r="H82" s="62"/>
      <c r="I82" s="62"/>
      <c r="J82" s="62"/>
      <c r="K82" s="62"/>
      <c r="L82" s="62"/>
      <c r="M82" s="62"/>
      <c r="N82" s="62"/>
      <c r="O82" s="62"/>
      <c r="P82" s="62"/>
    </row>
    <row r="83" spans="1:16" s="188" customFormat="1" ht="24" customHeight="1" x14ac:dyDescent="0.25">
      <c r="A83" s="193" t="s">
        <v>198</v>
      </c>
      <c r="B83" s="192"/>
      <c r="C83" s="191"/>
      <c r="D83" s="190" t="s">
        <v>197</v>
      </c>
      <c r="E83" s="169">
        <f>E87</f>
        <v>531</v>
      </c>
      <c r="F83" s="169">
        <f>F87</f>
        <v>0</v>
      </c>
      <c r="G83" s="64">
        <f t="shared" si="2"/>
        <v>0</v>
      </c>
      <c r="H83" s="189"/>
      <c r="I83" s="189"/>
      <c r="J83" s="189"/>
      <c r="K83" s="189"/>
      <c r="L83" s="189"/>
      <c r="M83" s="189"/>
      <c r="N83" s="189"/>
      <c r="O83" s="189"/>
      <c r="P83" s="189"/>
    </row>
    <row r="84" spans="1:16" s="188" customFormat="1" ht="24" customHeight="1" x14ac:dyDescent="0.25">
      <c r="A84" s="291" t="s">
        <v>183</v>
      </c>
      <c r="B84" s="292"/>
      <c r="C84" s="293"/>
      <c r="D84" s="175" t="s">
        <v>182</v>
      </c>
      <c r="E84" s="64"/>
      <c r="F84" s="63"/>
      <c r="G84" s="64" t="e">
        <f t="shared" si="2"/>
        <v>#DIV/0!</v>
      </c>
      <c r="H84" s="189"/>
      <c r="I84" s="189"/>
      <c r="J84" s="189"/>
      <c r="K84" s="189"/>
      <c r="L84" s="189"/>
      <c r="M84" s="189"/>
      <c r="N84" s="189"/>
      <c r="O84" s="189"/>
      <c r="P84" s="189"/>
    </row>
    <row r="85" spans="1:16" s="84" customFormat="1" x14ac:dyDescent="0.25">
      <c r="A85" s="102"/>
      <c r="B85" s="118">
        <v>3</v>
      </c>
      <c r="C85" s="117"/>
      <c r="D85" s="87" t="s">
        <v>10</v>
      </c>
      <c r="E85" s="85">
        <f t="shared" ref="E85:F87" si="4">E86</f>
        <v>531</v>
      </c>
      <c r="F85" s="85">
        <f t="shared" si="4"/>
        <v>0</v>
      </c>
      <c r="G85" s="260">
        <f t="shared" si="2"/>
        <v>0</v>
      </c>
      <c r="H85" s="62"/>
      <c r="I85" s="62"/>
      <c r="J85" s="62"/>
      <c r="K85" s="62"/>
      <c r="L85" s="62"/>
      <c r="M85" s="62"/>
      <c r="N85" s="62"/>
      <c r="O85" s="62"/>
      <c r="P85" s="62"/>
    </row>
    <row r="86" spans="1:16" s="77" customFormat="1" x14ac:dyDescent="0.25">
      <c r="A86" s="100"/>
      <c r="B86" s="116">
        <v>32</v>
      </c>
      <c r="C86" s="115"/>
      <c r="D86" s="80" t="s">
        <v>27</v>
      </c>
      <c r="E86" s="78">
        <f t="shared" si="4"/>
        <v>531</v>
      </c>
      <c r="F86" s="78">
        <f t="shared" si="4"/>
        <v>0</v>
      </c>
      <c r="G86" s="64">
        <f t="shared" si="2"/>
        <v>0</v>
      </c>
      <c r="H86" s="62"/>
      <c r="I86" s="62"/>
      <c r="J86" s="62"/>
      <c r="K86" s="62"/>
      <c r="L86" s="62"/>
      <c r="M86" s="62"/>
      <c r="N86" s="62"/>
      <c r="O86" s="62"/>
      <c r="P86" s="62"/>
    </row>
    <row r="87" spans="1:16" s="70" customFormat="1" ht="20.25" customHeight="1" x14ac:dyDescent="0.25">
      <c r="A87" s="98"/>
      <c r="B87" s="113">
        <v>323</v>
      </c>
      <c r="C87" s="112"/>
      <c r="D87" s="73" t="s">
        <v>92</v>
      </c>
      <c r="E87" s="72">
        <f t="shared" si="4"/>
        <v>531</v>
      </c>
      <c r="F87" s="72">
        <f t="shared" si="4"/>
        <v>0</v>
      </c>
      <c r="G87" s="263">
        <f t="shared" si="2"/>
        <v>0</v>
      </c>
      <c r="H87" s="62"/>
      <c r="I87" s="62"/>
      <c r="J87" s="62"/>
      <c r="K87" s="62"/>
      <c r="L87" s="62"/>
      <c r="M87" s="62"/>
      <c r="N87" s="62"/>
      <c r="O87" s="62"/>
      <c r="P87" s="62"/>
    </row>
    <row r="88" spans="1:16" s="62" customFormat="1" ht="13.5" customHeight="1" x14ac:dyDescent="0.25">
      <c r="A88" s="68"/>
      <c r="B88" s="110">
        <v>3237</v>
      </c>
      <c r="C88" s="66"/>
      <c r="D88" s="187" t="s">
        <v>196</v>
      </c>
      <c r="E88" s="64">
        <v>531</v>
      </c>
      <c r="F88" s="64">
        <v>0</v>
      </c>
      <c r="G88" s="64">
        <f t="shared" si="2"/>
        <v>0</v>
      </c>
    </row>
    <row r="89" spans="1:16" s="62" customFormat="1" ht="8.25" customHeight="1" x14ac:dyDescent="0.25">
      <c r="A89" s="68"/>
      <c r="B89" s="186"/>
      <c r="C89" s="66"/>
      <c r="D89" s="181"/>
      <c r="E89" s="63"/>
      <c r="F89" s="63"/>
      <c r="G89" s="64" t="e">
        <f t="shared" si="2"/>
        <v>#DIV/0!</v>
      </c>
    </row>
    <row r="90" spans="1:16" s="62" customFormat="1" ht="15" customHeight="1" x14ac:dyDescent="0.25">
      <c r="A90" s="173" t="s">
        <v>193</v>
      </c>
      <c r="B90" s="183"/>
      <c r="C90" s="171"/>
      <c r="D90" s="170" t="s">
        <v>194</v>
      </c>
      <c r="E90" s="168"/>
      <c r="F90" s="168"/>
      <c r="G90" s="64" t="e">
        <f t="shared" si="2"/>
        <v>#DIV/0!</v>
      </c>
    </row>
    <row r="91" spans="1:16" s="62" customFormat="1" ht="15" customHeight="1" x14ac:dyDescent="0.25">
      <c r="A91" s="291" t="s">
        <v>183</v>
      </c>
      <c r="B91" s="292"/>
      <c r="C91" s="293"/>
      <c r="D91" s="175" t="s">
        <v>182</v>
      </c>
      <c r="E91" s="63"/>
      <c r="F91" s="63"/>
      <c r="G91" s="64" t="e">
        <f t="shared" si="2"/>
        <v>#DIV/0!</v>
      </c>
    </row>
    <row r="92" spans="1:16" s="62" customFormat="1" ht="15" customHeight="1" x14ac:dyDescent="0.25">
      <c r="A92" s="102"/>
      <c r="B92" s="139">
        <v>3</v>
      </c>
      <c r="C92" s="88"/>
      <c r="D92" s="138" t="s">
        <v>10</v>
      </c>
      <c r="E92" s="85"/>
      <c r="F92" s="85"/>
      <c r="G92" s="260" t="e">
        <f t="shared" si="2"/>
        <v>#DIV/0!</v>
      </c>
    </row>
    <row r="93" spans="1:16" s="62" customFormat="1" ht="15" customHeight="1" x14ac:dyDescent="0.25">
      <c r="A93" s="100"/>
      <c r="B93" s="135">
        <v>31</v>
      </c>
      <c r="C93" s="81"/>
      <c r="D93" s="134" t="s">
        <v>11</v>
      </c>
      <c r="E93" s="78"/>
      <c r="F93" s="78"/>
      <c r="G93" s="64" t="e">
        <f t="shared" si="2"/>
        <v>#DIV/0!</v>
      </c>
    </row>
    <row r="94" spans="1:16" s="62" customFormat="1" ht="15" customHeight="1" x14ac:dyDescent="0.25">
      <c r="A94" s="98"/>
      <c r="B94" s="137">
        <v>311</v>
      </c>
      <c r="C94" s="74"/>
      <c r="D94" s="136" t="s">
        <v>111</v>
      </c>
      <c r="E94" s="71"/>
      <c r="F94" s="71"/>
      <c r="G94" s="263" t="e">
        <f t="shared" si="2"/>
        <v>#DIV/0!</v>
      </c>
    </row>
    <row r="95" spans="1:16" s="62" customFormat="1" ht="15" customHeight="1" x14ac:dyDescent="0.25">
      <c r="A95" s="68"/>
      <c r="B95" s="133">
        <v>3111</v>
      </c>
      <c r="C95" s="66"/>
      <c r="D95" s="132" t="s">
        <v>110</v>
      </c>
      <c r="E95" s="63"/>
      <c r="F95" s="63"/>
      <c r="G95" s="64" t="e">
        <f t="shared" si="2"/>
        <v>#DIV/0!</v>
      </c>
    </row>
    <row r="96" spans="1:16" s="62" customFormat="1" ht="15" customHeight="1" x14ac:dyDescent="0.25">
      <c r="A96" s="98"/>
      <c r="B96" s="137">
        <v>312</v>
      </c>
      <c r="C96" s="74"/>
      <c r="D96" s="136" t="s">
        <v>109</v>
      </c>
      <c r="E96" s="71"/>
      <c r="F96" s="71"/>
      <c r="G96" s="263" t="e">
        <f t="shared" si="2"/>
        <v>#DIV/0!</v>
      </c>
    </row>
    <row r="97" spans="1:7" s="62" customFormat="1" ht="15" customHeight="1" x14ac:dyDescent="0.25">
      <c r="A97" s="68"/>
      <c r="B97" s="133">
        <v>3121</v>
      </c>
      <c r="C97" s="66"/>
      <c r="D97" s="132" t="s">
        <v>109</v>
      </c>
      <c r="E97" s="63"/>
      <c r="F97" s="63"/>
      <c r="G97" s="64" t="e">
        <f t="shared" si="2"/>
        <v>#DIV/0!</v>
      </c>
    </row>
    <row r="98" spans="1:7" s="62" customFormat="1" ht="15" customHeight="1" x14ac:dyDescent="0.25">
      <c r="A98" s="98"/>
      <c r="B98" s="137">
        <v>313</v>
      </c>
      <c r="C98" s="74"/>
      <c r="D98" s="136" t="s">
        <v>108</v>
      </c>
      <c r="E98" s="71"/>
      <c r="F98" s="71"/>
      <c r="G98" s="263" t="e">
        <f t="shared" si="2"/>
        <v>#DIV/0!</v>
      </c>
    </row>
    <row r="99" spans="1:7" s="62" customFormat="1" ht="15" customHeight="1" x14ac:dyDescent="0.25">
      <c r="A99" s="68"/>
      <c r="B99" s="133">
        <v>3132</v>
      </c>
      <c r="C99" s="66"/>
      <c r="D99" s="132" t="s">
        <v>107</v>
      </c>
      <c r="E99" s="63"/>
      <c r="F99" s="63"/>
      <c r="G99" s="64" t="e">
        <f t="shared" si="2"/>
        <v>#DIV/0!</v>
      </c>
    </row>
    <row r="100" spans="1:7" s="62" customFormat="1" ht="15" customHeight="1" x14ac:dyDescent="0.25">
      <c r="A100" s="68"/>
      <c r="B100" s="133">
        <v>3133</v>
      </c>
      <c r="C100" s="66"/>
      <c r="D100" s="132" t="s">
        <v>189</v>
      </c>
      <c r="E100" s="63"/>
      <c r="F100" s="63"/>
      <c r="G100" s="64" t="e">
        <f t="shared" si="2"/>
        <v>#DIV/0!</v>
      </c>
    </row>
    <row r="101" spans="1:7" s="62" customFormat="1" ht="15" customHeight="1" x14ac:dyDescent="0.25">
      <c r="A101" s="100"/>
      <c r="B101" s="135">
        <v>32</v>
      </c>
      <c r="C101" s="81"/>
      <c r="D101" s="134" t="s">
        <v>27</v>
      </c>
      <c r="E101" s="78"/>
      <c r="F101" s="78"/>
      <c r="G101" s="64" t="e">
        <f t="shared" si="2"/>
        <v>#DIV/0!</v>
      </c>
    </row>
    <row r="102" spans="1:7" s="62" customFormat="1" ht="15" customHeight="1" x14ac:dyDescent="0.25">
      <c r="A102" s="98"/>
      <c r="B102" s="137">
        <v>321</v>
      </c>
      <c r="C102" s="74"/>
      <c r="D102" s="136" t="s">
        <v>114</v>
      </c>
      <c r="E102" s="71"/>
      <c r="F102" s="71"/>
      <c r="G102" s="263" t="e">
        <f t="shared" si="2"/>
        <v>#DIV/0!</v>
      </c>
    </row>
    <row r="103" spans="1:7" s="62" customFormat="1" ht="15" customHeight="1" x14ac:dyDescent="0.25">
      <c r="A103" s="68"/>
      <c r="B103" s="133">
        <v>3211</v>
      </c>
      <c r="C103" s="106"/>
      <c r="D103" s="185" t="s">
        <v>113</v>
      </c>
      <c r="E103" s="63"/>
      <c r="F103" s="63"/>
      <c r="G103" s="64" t="e">
        <f t="shared" si="2"/>
        <v>#DIV/0!</v>
      </c>
    </row>
    <row r="104" spans="1:7" s="62" customFormat="1" ht="15" customHeight="1" x14ac:dyDescent="0.25">
      <c r="A104" s="68"/>
      <c r="B104" s="133">
        <v>3212</v>
      </c>
      <c r="C104" s="66"/>
      <c r="D104" s="132" t="s">
        <v>164</v>
      </c>
      <c r="E104" s="63"/>
      <c r="F104" s="63"/>
      <c r="G104" s="64" t="e">
        <f t="shared" si="2"/>
        <v>#DIV/0!</v>
      </c>
    </row>
    <row r="105" spans="1:7" s="62" customFormat="1" ht="15" customHeight="1" x14ac:dyDescent="0.25">
      <c r="A105" s="173" t="s">
        <v>191</v>
      </c>
      <c r="B105" s="183"/>
      <c r="C105" s="171"/>
      <c r="D105" s="170" t="s">
        <v>192</v>
      </c>
      <c r="E105" s="169">
        <f>E107</f>
        <v>0</v>
      </c>
      <c r="F105" s="169"/>
      <c r="G105" s="64" t="e">
        <f t="shared" si="2"/>
        <v>#DIV/0!</v>
      </c>
    </row>
    <row r="106" spans="1:7" s="62" customFormat="1" ht="15" customHeight="1" x14ac:dyDescent="0.25">
      <c r="A106" s="291" t="s">
        <v>183</v>
      </c>
      <c r="B106" s="292"/>
      <c r="C106" s="293"/>
      <c r="D106" s="175" t="s">
        <v>182</v>
      </c>
      <c r="E106" s="64"/>
      <c r="F106" s="64"/>
      <c r="G106" s="64" t="e">
        <f t="shared" si="2"/>
        <v>#DIV/0!</v>
      </c>
    </row>
    <row r="107" spans="1:7" s="62" customFormat="1" ht="15" customHeight="1" x14ac:dyDescent="0.25">
      <c r="A107" s="102"/>
      <c r="B107" s="139">
        <v>3</v>
      </c>
      <c r="C107" s="88"/>
      <c r="D107" s="138" t="s">
        <v>10</v>
      </c>
      <c r="E107" s="86">
        <f>E108+E116</f>
        <v>0</v>
      </c>
      <c r="F107" s="86"/>
      <c r="G107" s="260" t="e">
        <f t="shared" si="2"/>
        <v>#DIV/0!</v>
      </c>
    </row>
    <row r="108" spans="1:7" s="62" customFormat="1" ht="15" customHeight="1" x14ac:dyDescent="0.25">
      <c r="A108" s="100"/>
      <c r="B108" s="135">
        <v>31</v>
      </c>
      <c r="C108" s="81"/>
      <c r="D108" s="134" t="s">
        <v>11</v>
      </c>
      <c r="E108" s="79">
        <f>E109+E111+E113</f>
        <v>0</v>
      </c>
      <c r="F108" s="79"/>
      <c r="G108" s="64" t="e">
        <f t="shared" si="2"/>
        <v>#DIV/0!</v>
      </c>
    </row>
    <row r="109" spans="1:7" s="62" customFormat="1" ht="15" customHeight="1" x14ac:dyDescent="0.25">
      <c r="A109" s="98"/>
      <c r="B109" s="137">
        <v>311</v>
      </c>
      <c r="C109" s="74"/>
      <c r="D109" s="136" t="s">
        <v>111</v>
      </c>
      <c r="E109" s="72">
        <f>E110</f>
        <v>0</v>
      </c>
      <c r="F109" s="72"/>
      <c r="G109" s="64" t="e">
        <f t="shared" si="2"/>
        <v>#DIV/0!</v>
      </c>
    </row>
    <row r="110" spans="1:7" s="62" customFormat="1" ht="15" customHeight="1" x14ac:dyDescent="0.25">
      <c r="A110" s="68"/>
      <c r="B110" s="133">
        <v>3111</v>
      </c>
      <c r="C110" s="66"/>
      <c r="D110" s="132" t="s">
        <v>110</v>
      </c>
      <c r="E110" s="64"/>
      <c r="F110" s="64"/>
      <c r="G110" s="64" t="e">
        <f t="shared" si="2"/>
        <v>#DIV/0!</v>
      </c>
    </row>
    <row r="111" spans="1:7" s="62" customFormat="1" ht="15" customHeight="1" x14ac:dyDescent="0.25">
      <c r="A111" s="98"/>
      <c r="B111" s="137">
        <v>312</v>
      </c>
      <c r="C111" s="74"/>
      <c r="D111" s="136" t="s">
        <v>109</v>
      </c>
      <c r="E111" s="72">
        <f>E112</f>
        <v>0</v>
      </c>
      <c r="F111" s="72"/>
      <c r="G111" s="64" t="e">
        <f t="shared" si="2"/>
        <v>#DIV/0!</v>
      </c>
    </row>
    <row r="112" spans="1:7" s="62" customFormat="1" ht="15" customHeight="1" x14ac:dyDescent="0.25">
      <c r="A112" s="68"/>
      <c r="B112" s="133">
        <v>3121</v>
      </c>
      <c r="C112" s="66"/>
      <c r="D112" s="132" t="s">
        <v>109</v>
      </c>
      <c r="E112" s="64"/>
      <c r="F112" s="64"/>
      <c r="G112" s="64" t="e">
        <f t="shared" si="2"/>
        <v>#DIV/0!</v>
      </c>
    </row>
    <row r="113" spans="1:7" s="62" customFormat="1" ht="15" customHeight="1" x14ac:dyDescent="0.25">
      <c r="A113" s="98"/>
      <c r="B113" s="137">
        <v>313</v>
      </c>
      <c r="C113" s="74"/>
      <c r="D113" s="136" t="s">
        <v>108</v>
      </c>
      <c r="E113" s="72">
        <f>E114</f>
        <v>0</v>
      </c>
      <c r="F113" s="72"/>
      <c r="G113" s="64" t="e">
        <f t="shared" si="2"/>
        <v>#DIV/0!</v>
      </c>
    </row>
    <row r="114" spans="1:7" s="62" customFormat="1" ht="15" customHeight="1" x14ac:dyDescent="0.25">
      <c r="A114" s="68"/>
      <c r="B114" s="133">
        <v>3132</v>
      </c>
      <c r="C114" s="66"/>
      <c r="D114" s="132" t="s">
        <v>107</v>
      </c>
      <c r="E114" s="64"/>
      <c r="F114" s="64"/>
      <c r="G114" s="64" t="e">
        <f t="shared" si="2"/>
        <v>#DIV/0!</v>
      </c>
    </row>
    <row r="115" spans="1:7" s="62" customFormat="1" ht="15" customHeight="1" x14ac:dyDescent="0.25">
      <c r="A115" s="68"/>
      <c r="B115" s="133">
        <v>3133</v>
      </c>
      <c r="C115" s="66"/>
      <c r="D115" s="132" t="s">
        <v>189</v>
      </c>
      <c r="E115" s="64">
        <v>0</v>
      </c>
      <c r="F115" s="64"/>
      <c r="G115" s="64" t="e">
        <f t="shared" si="2"/>
        <v>#DIV/0!</v>
      </c>
    </row>
    <row r="116" spans="1:7" s="62" customFormat="1" ht="15" customHeight="1" x14ac:dyDescent="0.25">
      <c r="A116" s="100"/>
      <c r="B116" s="135">
        <v>32</v>
      </c>
      <c r="C116" s="81"/>
      <c r="D116" s="134" t="s">
        <v>27</v>
      </c>
      <c r="E116" s="79">
        <f>E117</f>
        <v>0</v>
      </c>
      <c r="F116" s="79"/>
      <c r="G116" s="64" t="e">
        <f t="shared" si="2"/>
        <v>#DIV/0!</v>
      </c>
    </row>
    <row r="117" spans="1:7" s="62" customFormat="1" ht="15" customHeight="1" x14ac:dyDescent="0.25">
      <c r="A117" s="98"/>
      <c r="B117" s="137">
        <v>321</v>
      </c>
      <c r="C117" s="74"/>
      <c r="D117" s="136" t="s">
        <v>114</v>
      </c>
      <c r="E117" s="72">
        <f>E118+E119</f>
        <v>0</v>
      </c>
      <c r="F117" s="72"/>
      <c r="G117" s="64" t="e">
        <f t="shared" si="2"/>
        <v>#DIV/0!</v>
      </c>
    </row>
    <row r="118" spans="1:7" s="62" customFormat="1" ht="15" customHeight="1" x14ac:dyDescent="0.25">
      <c r="A118" s="68"/>
      <c r="B118" s="133">
        <v>3211</v>
      </c>
      <c r="C118" s="106"/>
      <c r="D118" s="185" t="s">
        <v>113</v>
      </c>
      <c r="E118" s="64"/>
      <c r="F118" s="64"/>
      <c r="G118" s="64" t="e">
        <f t="shared" si="2"/>
        <v>#DIV/0!</v>
      </c>
    </row>
    <row r="119" spans="1:7" s="62" customFormat="1" ht="15" customHeight="1" x14ac:dyDescent="0.25">
      <c r="A119" s="68"/>
      <c r="B119" s="133">
        <v>3212</v>
      </c>
      <c r="C119" s="66"/>
      <c r="D119" s="132" t="s">
        <v>164</v>
      </c>
      <c r="E119" s="64"/>
      <c r="F119" s="64"/>
      <c r="G119" s="64" t="e">
        <f t="shared" si="2"/>
        <v>#DIV/0!</v>
      </c>
    </row>
    <row r="120" spans="1:7" s="62" customFormat="1" ht="15" customHeight="1" x14ac:dyDescent="0.25">
      <c r="A120" s="173" t="s">
        <v>219</v>
      </c>
      <c r="B120" s="183"/>
      <c r="C120" s="171"/>
      <c r="D120" s="170" t="s">
        <v>190</v>
      </c>
      <c r="E120" s="169">
        <f>E122</f>
        <v>165597</v>
      </c>
      <c r="F120" s="169">
        <f>F122</f>
        <v>85708.64</v>
      </c>
      <c r="G120" s="64">
        <f t="shared" si="2"/>
        <v>51.757362754156176</v>
      </c>
    </row>
    <row r="121" spans="1:7" s="62" customFormat="1" ht="15" customHeight="1" x14ac:dyDescent="0.25">
      <c r="A121" s="291" t="s">
        <v>183</v>
      </c>
      <c r="B121" s="292"/>
      <c r="C121" s="293"/>
      <c r="D121" s="175" t="s">
        <v>182</v>
      </c>
      <c r="E121" s="64"/>
      <c r="F121" s="64"/>
      <c r="G121" s="64" t="e">
        <f t="shared" si="2"/>
        <v>#DIV/0!</v>
      </c>
    </row>
    <row r="122" spans="1:7" s="62" customFormat="1" ht="15" customHeight="1" x14ac:dyDescent="0.25">
      <c r="A122" s="102"/>
      <c r="B122" s="139">
        <v>3</v>
      </c>
      <c r="C122" s="88"/>
      <c r="D122" s="138" t="s">
        <v>10</v>
      </c>
      <c r="E122" s="86">
        <f>E123+E131</f>
        <v>165597</v>
      </c>
      <c r="F122" s="86">
        <f>F123+F131</f>
        <v>85708.64</v>
      </c>
      <c r="G122" s="260">
        <f t="shared" si="2"/>
        <v>51.757362754156176</v>
      </c>
    </row>
    <row r="123" spans="1:7" s="62" customFormat="1" ht="15" customHeight="1" x14ac:dyDescent="0.25">
      <c r="A123" s="100"/>
      <c r="B123" s="135">
        <v>31</v>
      </c>
      <c r="C123" s="81"/>
      <c r="D123" s="134" t="s">
        <v>11</v>
      </c>
      <c r="E123" s="79">
        <f>E124+E126+E128</f>
        <v>155761.48000000001</v>
      </c>
      <c r="F123" s="79">
        <f>F124+F126+F128</f>
        <v>83254.42</v>
      </c>
      <c r="G123" s="64">
        <f t="shared" si="2"/>
        <v>53.449941538819481</v>
      </c>
    </row>
    <row r="124" spans="1:7" s="62" customFormat="1" ht="15" customHeight="1" x14ac:dyDescent="0.25">
      <c r="A124" s="98"/>
      <c r="B124" s="137">
        <v>311</v>
      </c>
      <c r="C124" s="74"/>
      <c r="D124" s="136" t="s">
        <v>111</v>
      </c>
      <c r="E124" s="72">
        <f>E125</f>
        <v>124687.96</v>
      </c>
      <c r="F124" s="72">
        <f>F125</f>
        <v>66913.7</v>
      </c>
      <c r="G124" s="263">
        <f t="shared" si="2"/>
        <v>53.664924825139479</v>
      </c>
    </row>
    <row r="125" spans="1:7" s="62" customFormat="1" ht="15" customHeight="1" x14ac:dyDescent="0.25">
      <c r="A125" s="68"/>
      <c r="B125" s="133">
        <v>3111</v>
      </c>
      <c r="C125" s="66"/>
      <c r="D125" s="132" t="s">
        <v>110</v>
      </c>
      <c r="E125" s="64">
        <v>124687.96</v>
      </c>
      <c r="F125" s="64">
        <v>66913.7</v>
      </c>
      <c r="G125" s="64">
        <f t="shared" si="2"/>
        <v>53.664924825139479</v>
      </c>
    </row>
    <row r="126" spans="1:7" s="62" customFormat="1" ht="15" customHeight="1" x14ac:dyDescent="0.25">
      <c r="A126" s="98"/>
      <c r="B126" s="137">
        <v>312</v>
      </c>
      <c r="C126" s="74"/>
      <c r="D126" s="136" t="s">
        <v>109</v>
      </c>
      <c r="E126" s="72">
        <f>E127</f>
        <v>10500</v>
      </c>
      <c r="F126" s="72">
        <f>F127</f>
        <v>5300</v>
      </c>
      <c r="G126" s="263">
        <f t="shared" si="2"/>
        <v>50.476190476190474</v>
      </c>
    </row>
    <row r="127" spans="1:7" s="62" customFormat="1" ht="15" customHeight="1" x14ac:dyDescent="0.25">
      <c r="A127" s="68"/>
      <c r="B127" s="133">
        <v>3121</v>
      </c>
      <c r="C127" s="66"/>
      <c r="D127" s="132" t="s">
        <v>109</v>
      </c>
      <c r="E127" s="64">
        <v>10500</v>
      </c>
      <c r="F127" s="64">
        <v>5300</v>
      </c>
      <c r="G127" s="64">
        <f t="shared" si="2"/>
        <v>50.476190476190474</v>
      </c>
    </row>
    <row r="128" spans="1:7" s="62" customFormat="1" ht="15" customHeight="1" x14ac:dyDescent="0.25">
      <c r="A128" s="98"/>
      <c r="B128" s="137">
        <v>313</v>
      </c>
      <c r="C128" s="74"/>
      <c r="D128" s="136" t="s">
        <v>108</v>
      </c>
      <c r="E128" s="72">
        <f>E129</f>
        <v>20573.52</v>
      </c>
      <c r="F128" s="72">
        <f>F129</f>
        <v>11040.72</v>
      </c>
      <c r="G128" s="263">
        <f t="shared" si="2"/>
        <v>53.664710754406627</v>
      </c>
    </row>
    <row r="129" spans="1:7" s="62" customFormat="1" ht="15" customHeight="1" x14ac:dyDescent="0.25">
      <c r="A129" s="68"/>
      <c r="B129" s="133">
        <v>3132</v>
      </c>
      <c r="C129" s="66"/>
      <c r="D129" s="132" t="s">
        <v>107</v>
      </c>
      <c r="E129" s="64">
        <v>20573.52</v>
      </c>
      <c r="F129" s="64">
        <v>11040.72</v>
      </c>
      <c r="G129" s="64">
        <f t="shared" si="2"/>
        <v>53.664710754406627</v>
      </c>
    </row>
    <row r="130" spans="1:7" s="62" customFormat="1" ht="15" customHeight="1" x14ac:dyDescent="0.25">
      <c r="A130" s="68"/>
      <c r="B130" s="133">
        <v>3133</v>
      </c>
      <c r="C130" s="66"/>
      <c r="D130" s="132" t="s">
        <v>189</v>
      </c>
      <c r="E130" s="64">
        <v>0</v>
      </c>
      <c r="F130" s="64"/>
      <c r="G130" s="64" t="e">
        <f t="shared" si="2"/>
        <v>#DIV/0!</v>
      </c>
    </row>
    <row r="131" spans="1:7" s="62" customFormat="1" ht="15" customHeight="1" x14ac:dyDescent="0.25">
      <c r="A131" s="100"/>
      <c r="B131" s="135">
        <v>32</v>
      </c>
      <c r="C131" s="81"/>
      <c r="D131" s="134" t="s">
        <v>27</v>
      </c>
      <c r="E131" s="79">
        <f>E132</f>
        <v>9835.52</v>
      </c>
      <c r="F131" s="79">
        <f>F132</f>
        <v>2454.2200000000003</v>
      </c>
      <c r="G131" s="263">
        <f t="shared" si="2"/>
        <v>24.952620705361792</v>
      </c>
    </row>
    <row r="132" spans="1:7" s="62" customFormat="1" ht="15" customHeight="1" x14ac:dyDescent="0.25">
      <c r="A132" s="98"/>
      <c r="B132" s="137">
        <v>321</v>
      </c>
      <c r="C132" s="74"/>
      <c r="D132" s="136" t="s">
        <v>114</v>
      </c>
      <c r="E132" s="72">
        <f>E133+E134</f>
        <v>9835.52</v>
      </c>
      <c r="F132" s="72">
        <f>F133+F134</f>
        <v>2454.2200000000003</v>
      </c>
      <c r="G132" s="263">
        <f t="shared" si="2"/>
        <v>24.952620705361792</v>
      </c>
    </row>
    <row r="133" spans="1:7" s="62" customFormat="1" ht="15" customHeight="1" x14ac:dyDescent="0.25">
      <c r="A133" s="68"/>
      <c r="B133" s="133">
        <v>3211</v>
      </c>
      <c r="C133" s="106"/>
      <c r="D133" s="185" t="s">
        <v>113</v>
      </c>
      <c r="E133" s="64">
        <v>500</v>
      </c>
      <c r="F133" s="64">
        <v>598.79999999999995</v>
      </c>
      <c r="G133" s="64">
        <f t="shared" si="2"/>
        <v>119.76</v>
      </c>
    </row>
    <row r="134" spans="1:7" s="62" customFormat="1" ht="15" customHeight="1" x14ac:dyDescent="0.25">
      <c r="A134" s="68"/>
      <c r="B134" s="133">
        <v>3212</v>
      </c>
      <c r="C134" s="66"/>
      <c r="D134" s="132" t="s">
        <v>164</v>
      </c>
      <c r="E134" s="64">
        <v>9335.52</v>
      </c>
      <c r="F134" s="64">
        <v>1855.42</v>
      </c>
      <c r="G134" s="64">
        <f t="shared" si="2"/>
        <v>19.874843608068968</v>
      </c>
    </row>
    <row r="135" spans="1:7" s="62" customFormat="1" ht="15" customHeight="1" x14ac:dyDescent="0.25">
      <c r="A135" s="68"/>
      <c r="B135" s="133"/>
      <c r="C135" s="66"/>
      <c r="D135" s="132"/>
      <c r="E135" s="64"/>
      <c r="F135" s="64"/>
      <c r="G135" s="64" t="e">
        <f t="shared" ref="G135:G198" si="5">SUM(F135/E135)*100</f>
        <v>#DIV/0!</v>
      </c>
    </row>
    <row r="136" spans="1:7" s="62" customFormat="1" ht="15" customHeight="1" x14ac:dyDescent="0.25">
      <c r="A136" s="173" t="s">
        <v>195</v>
      </c>
      <c r="B136" s="183"/>
      <c r="C136" s="171"/>
      <c r="D136" s="170" t="s">
        <v>242</v>
      </c>
      <c r="E136" s="168"/>
      <c r="F136" s="168"/>
      <c r="G136" s="64" t="e">
        <f t="shared" si="5"/>
        <v>#DIV/0!</v>
      </c>
    </row>
    <row r="137" spans="1:7" s="62" customFormat="1" ht="15" customHeight="1" x14ac:dyDescent="0.25">
      <c r="A137" s="291" t="s">
        <v>183</v>
      </c>
      <c r="B137" s="292"/>
      <c r="C137" s="293"/>
      <c r="D137" s="250" t="s">
        <v>182</v>
      </c>
      <c r="E137" s="63"/>
      <c r="F137" s="63"/>
      <c r="G137" s="64" t="e">
        <f t="shared" si="5"/>
        <v>#DIV/0!</v>
      </c>
    </row>
    <row r="138" spans="1:7" s="62" customFormat="1" ht="15" customHeight="1" x14ac:dyDescent="0.25">
      <c r="A138" s="102"/>
      <c r="B138" s="139">
        <v>3</v>
      </c>
      <c r="C138" s="88"/>
      <c r="D138" s="138" t="s">
        <v>10</v>
      </c>
      <c r="E138" s="85">
        <f t="shared" ref="E138:F138" si="6">E139+E147</f>
        <v>0</v>
      </c>
      <c r="F138" s="85">
        <f t="shared" si="6"/>
        <v>0</v>
      </c>
      <c r="G138" s="260" t="e">
        <f t="shared" si="5"/>
        <v>#DIV/0!</v>
      </c>
    </row>
    <row r="139" spans="1:7" s="62" customFormat="1" ht="15" customHeight="1" x14ac:dyDescent="0.25">
      <c r="A139" s="100"/>
      <c r="B139" s="135">
        <v>31</v>
      </c>
      <c r="C139" s="81"/>
      <c r="D139" s="134" t="s">
        <v>11</v>
      </c>
      <c r="E139" s="78">
        <f t="shared" ref="E139" si="7">E140+E142+E144</f>
        <v>0</v>
      </c>
      <c r="F139" s="78"/>
      <c r="G139" s="64" t="e">
        <f t="shared" si="5"/>
        <v>#DIV/0!</v>
      </c>
    </row>
    <row r="140" spans="1:7" s="62" customFormat="1" ht="15" customHeight="1" x14ac:dyDescent="0.25">
      <c r="A140" s="98"/>
      <c r="B140" s="137">
        <v>311</v>
      </c>
      <c r="C140" s="74"/>
      <c r="D140" s="136" t="s">
        <v>111</v>
      </c>
      <c r="E140" s="71">
        <f t="shared" ref="E140" si="8">E141</f>
        <v>0</v>
      </c>
      <c r="F140" s="71"/>
      <c r="G140" s="263" t="e">
        <f t="shared" si="5"/>
        <v>#DIV/0!</v>
      </c>
    </row>
    <row r="141" spans="1:7" s="62" customFormat="1" ht="15" customHeight="1" x14ac:dyDescent="0.25">
      <c r="A141" s="68"/>
      <c r="B141" s="133">
        <v>3111</v>
      </c>
      <c r="C141" s="66"/>
      <c r="D141" s="132" t="s">
        <v>110</v>
      </c>
      <c r="E141" s="63">
        <v>0</v>
      </c>
      <c r="F141" s="63"/>
      <c r="G141" s="64" t="e">
        <f t="shared" si="5"/>
        <v>#DIV/0!</v>
      </c>
    </row>
    <row r="142" spans="1:7" s="62" customFormat="1" ht="15" customHeight="1" x14ac:dyDescent="0.25">
      <c r="A142" s="98"/>
      <c r="B142" s="137">
        <v>312</v>
      </c>
      <c r="C142" s="74"/>
      <c r="D142" s="136" t="s">
        <v>109</v>
      </c>
      <c r="E142" s="71">
        <f t="shared" ref="E142" si="9">E143</f>
        <v>0</v>
      </c>
      <c r="F142" s="71"/>
      <c r="G142" s="263" t="e">
        <f t="shared" si="5"/>
        <v>#DIV/0!</v>
      </c>
    </row>
    <row r="143" spans="1:7" s="62" customFormat="1" ht="15" customHeight="1" x14ac:dyDescent="0.25">
      <c r="A143" s="68"/>
      <c r="B143" s="133">
        <v>3121</v>
      </c>
      <c r="C143" s="66"/>
      <c r="D143" s="132" t="s">
        <v>109</v>
      </c>
      <c r="E143" s="63"/>
      <c r="F143" s="63"/>
      <c r="G143" s="64" t="e">
        <f t="shared" si="5"/>
        <v>#DIV/0!</v>
      </c>
    </row>
    <row r="144" spans="1:7" s="62" customFormat="1" ht="15" customHeight="1" x14ac:dyDescent="0.25">
      <c r="A144" s="98"/>
      <c r="B144" s="137">
        <v>313</v>
      </c>
      <c r="C144" s="74"/>
      <c r="D144" s="136" t="s">
        <v>108</v>
      </c>
      <c r="E144" s="71">
        <f t="shared" ref="E144" si="10">E145+E146</f>
        <v>0</v>
      </c>
      <c r="F144" s="71"/>
      <c r="G144" s="263" t="e">
        <f t="shared" si="5"/>
        <v>#DIV/0!</v>
      </c>
    </row>
    <row r="145" spans="1:23" s="62" customFormat="1" ht="15" customHeight="1" x14ac:dyDescent="0.25">
      <c r="A145" s="68"/>
      <c r="B145" s="133">
        <v>3132</v>
      </c>
      <c r="C145" s="66"/>
      <c r="D145" s="132" t="s">
        <v>107</v>
      </c>
      <c r="E145" s="63"/>
      <c r="F145" s="63"/>
      <c r="G145" s="64" t="e">
        <f t="shared" si="5"/>
        <v>#DIV/0!</v>
      </c>
    </row>
    <row r="146" spans="1:23" s="62" customFormat="1" ht="15" customHeight="1" x14ac:dyDescent="0.25">
      <c r="A146" s="68"/>
      <c r="B146" s="133">
        <v>3133</v>
      </c>
      <c r="C146" s="66"/>
      <c r="D146" s="132" t="s">
        <v>189</v>
      </c>
      <c r="E146" s="63"/>
      <c r="F146" s="63"/>
      <c r="G146" s="64" t="e">
        <f t="shared" si="5"/>
        <v>#DIV/0!</v>
      </c>
    </row>
    <row r="147" spans="1:23" s="62" customFormat="1" ht="15" customHeight="1" x14ac:dyDescent="0.25">
      <c r="A147" s="100"/>
      <c r="B147" s="135">
        <v>32</v>
      </c>
      <c r="C147" s="81"/>
      <c r="D147" s="134" t="s">
        <v>27</v>
      </c>
      <c r="E147" s="78">
        <f t="shared" ref="E147" si="11">E148</f>
        <v>0</v>
      </c>
      <c r="F147" s="78"/>
      <c r="G147" s="64" t="e">
        <f t="shared" si="5"/>
        <v>#DIV/0!</v>
      </c>
    </row>
    <row r="148" spans="1:23" s="62" customFormat="1" ht="15" customHeight="1" x14ac:dyDescent="0.25">
      <c r="A148" s="98"/>
      <c r="B148" s="137">
        <v>321</v>
      </c>
      <c r="C148" s="74"/>
      <c r="D148" s="136" t="s">
        <v>114</v>
      </c>
      <c r="E148" s="71">
        <f t="shared" ref="E148" si="12">E149+E150</f>
        <v>0</v>
      </c>
      <c r="F148" s="71"/>
      <c r="G148" s="64" t="e">
        <f t="shared" si="5"/>
        <v>#DIV/0!</v>
      </c>
    </row>
    <row r="149" spans="1:23" s="62" customFormat="1" ht="15" customHeight="1" x14ac:dyDescent="0.25">
      <c r="A149" s="68"/>
      <c r="B149" s="133">
        <v>3211</v>
      </c>
      <c r="C149" s="106"/>
      <c r="D149" s="185" t="s">
        <v>113</v>
      </c>
      <c r="E149" s="63"/>
      <c r="F149" s="63"/>
      <c r="G149" s="64" t="e">
        <f t="shared" si="5"/>
        <v>#DIV/0!</v>
      </c>
    </row>
    <row r="150" spans="1:23" s="62" customFormat="1" ht="15" customHeight="1" x14ac:dyDescent="0.25">
      <c r="A150" s="68"/>
      <c r="B150" s="133">
        <v>3212</v>
      </c>
      <c r="C150" s="66"/>
      <c r="D150" s="132" t="s">
        <v>164</v>
      </c>
      <c r="E150" s="63"/>
      <c r="F150" s="63"/>
      <c r="G150" s="64" t="e">
        <f t="shared" si="5"/>
        <v>#DIV/0!</v>
      </c>
    </row>
    <row r="151" spans="1:23" s="62" customFormat="1" ht="15" customHeight="1" x14ac:dyDescent="0.25">
      <c r="A151" s="68"/>
      <c r="B151" s="133"/>
      <c r="C151" s="66"/>
      <c r="D151" s="132"/>
      <c r="E151" s="64"/>
      <c r="F151" s="64"/>
      <c r="G151" s="64" t="e">
        <f t="shared" si="5"/>
        <v>#DIV/0!</v>
      </c>
    </row>
    <row r="152" spans="1:23" s="167" customFormat="1" ht="26.25" x14ac:dyDescent="0.25">
      <c r="A152" s="184" t="s">
        <v>179</v>
      </c>
      <c r="B152" s="183"/>
      <c r="C152" s="171"/>
      <c r="D152" s="170" t="s">
        <v>188</v>
      </c>
      <c r="E152" s="169">
        <f>E153</f>
        <v>0</v>
      </c>
      <c r="F152" s="259"/>
      <c r="G152" s="259" t="e">
        <f t="shared" si="5"/>
        <v>#DIV/0!</v>
      </c>
      <c r="H152" s="62"/>
      <c r="I152" s="62"/>
      <c r="J152" s="62"/>
      <c r="K152" s="62"/>
      <c r="L152" s="62"/>
      <c r="M152" s="62"/>
      <c r="N152" s="62"/>
      <c r="O152" s="62"/>
      <c r="P152" s="62"/>
      <c r="Q152" s="62"/>
      <c r="R152" s="62"/>
      <c r="S152" s="62"/>
      <c r="T152" s="62"/>
      <c r="U152" s="62"/>
      <c r="V152" s="62"/>
      <c r="W152" s="62"/>
    </row>
    <row r="153" spans="1:23" s="91" customFormat="1" ht="30" customHeight="1" x14ac:dyDescent="0.25">
      <c r="A153" s="109" t="s">
        <v>95</v>
      </c>
      <c r="B153" s="150"/>
      <c r="C153" s="95"/>
      <c r="D153" s="149" t="s">
        <v>187</v>
      </c>
      <c r="E153" s="93">
        <f>E155</f>
        <v>0</v>
      </c>
      <c r="F153" s="93"/>
      <c r="G153" s="258" t="e">
        <f t="shared" si="5"/>
        <v>#DIV/0!</v>
      </c>
      <c r="H153" s="62"/>
      <c r="I153" s="62"/>
      <c r="J153" s="62"/>
      <c r="K153" s="62"/>
      <c r="L153" s="62"/>
      <c r="M153" s="62"/>
      <c r="N153" s="62"/>
      <c r="O153" s="62"/>
      <c r="P153" s="62"/>
      <c r="Q153" s="62"/>
      <c r="R153" s="62"/>
      <c r="S153" s="62"/>
      <c r="T153" s="62"/>
      <c r="U153" s="62"/>
      <c r="V153" s="62"/>
      <c r="W153" s="62"/>
    </row>
    <row r="154" spans="1:23" s="91" customFormat="1" ht="30" customHeight="1" x14ac:dyDescent="0.25">
      <c r="A154" s="291" t="s">
        <v>183</v>
      </c>
      <c r="B154" s="292"/>
      <c r="C154" s="293"/>
      <c r="D154" s="175" t="s">
        <v>182</v>
      </c>
      <c r="E154" s="182"/>
      <c r="F154" s="182"/>
      <c r="G154" s="64" t="e">
        <f t="shared" si="5"/>
        <v>#DIV/0!</v>
      </c>
      <c r="H154" s="62"/>
      <c r="I154" s="62"/>
      <c r="J154" s="62"/>
      <c r="K154" s="62"/>
      <c r="L154" s="62"/>
      <c r="M154" s="62"/>
      <c r="N154" s="62"/>
      <c r="O154" s="62"/>
      <c r="P154" s="62"/>
      <c r="Q154" s="62"/>
      <c r="R154" s="62"/>
      <c r="S154" s="62"/>
      <c r="T154" s="62"/>
      <c r="U154" s="62"/>
      <c r="V154" s="62"/>
      <c r="W154" s="62"/>
    </row>
    <row r="155" spans="1:23" s="84" customFormat="1" x14ac:dyDescent="0.25">
      <c r="A155" s="102"/>
      <c r="B155" s="156">
        <v>3</v>
      </c>
      <c r="C155" s="117"/>
      <c r="D155" s="87" t="s">
        <v>10</v>
      </c>
      <c r="E155" s="86">
        <f t="shared" ref="E155:E157" si="13">E156</f>
        <v>0</v>
      </c>
      <c r="F155" s="86"/>
      <c r="G155" s="260" t="e">
        <f t="shared" si="5"/>
        <v>#DIV/0!</v>
      </c>
      <c r="H155" s="62"/>
      <c r="I155" s="62"/>
      <c r="J155" s="62"/>
      <c r="K155" s="62"/>
      <c r="L155" s="62"/>
      <c r="M155" s="62"/>
      <c r="N155" s="62"/>
      <c r="O155" s="62"/>
      <c r="P155" s="62"/>
      <c r="Q155" s="62"/>
      <c r="R155" s="62"/>
      <c r="S155" s="62"/>
      <c r="T155" s="62"/>
      <c r="U155" s="62"/>
      <c r="V155" s="62"/>
      <c r="W155" s="62"/>
    </row>
    <row r="156" spans="1:23" s="77" customFormat="1" ht="28.5" customHeight="1" x14ac:dyDescent="0.25">
      <c r="A156" s="100"/>
      <c r="B156" s="155">
        <v>37</v>
      </c>
      <c r="C156" s="115"/>
      <c r="D156" s="80" t="s">
        <v>86</v>
      </c>
      <c r="E156" s="79">
        <f t="shared" si="13"/>
        <v>0</v>
      </c>
      <c r="F156" s="79"/>
      <c r="G156" s="64" t="e">
        <f t="shared" si="5"/>
        <v>#DIV/0!</v>
      </c>
      <c r="H156" s="62"/>
      <c r="I156" s="62"/>
      <c r="J156" s="62"/>
      <c r="K156" s="62"/>
      <c r="L156" s="62"/>
      <c r="M156" s="62"/>
      <c r="N156" s="62"/>
      <c r="O156" s="62"/>
      <c r="P156" s="62"/>
      <c r="Q156" s="62"/>
      <c r="R156" s="62"/>
      <c r="S156" s="62"/>
      <c r="T156" s="62"/>
      <c r="U156" s="62"/>
      <c r="V156" s="62"/>
      <c r="W156" s="62"/>
    </row>
    <row r="157" spans="1:23" s="70" customFormat="1" ht="26.25" x14ac:dyDescent="0.25">
      <c r="A157" s="98"/>
      <c r="B157" s="166">
        <v>372</v>
      </c>
      <c r="C157" s="112"/>
      <c r="D157" s="73" t="s">
        <v>79</v>
      </c>
      <c r="E157" s="72">
        <f t="shared" si="13"/>
        <v>0</v>
      </c>
      <c r="F157" s="72"/>
      <c r="G157" s="263" t="e">
        <f t="shared" si="5"/>
        <v>#DIV/0!</v>
      </c>
      <c r="H157" s="62"/>
      <c r="I157" s="62"/>
      <c r="J157" s="62"/>
      <c r="K157" s="62"/>
      <c r="L157" s="62"/>
      <c r="M157" s="62"/>
      <c r="N157" s="62"/>
      <c r="O157" s="62"/>
      <c r="P157" s="62"/>
      <c r="Q157" s="62"/>
      <c r="R157" s="62"/>
      <c r="S157" s="62"/>
      <c r="T157" s="62"/>
      <c r="U157" s="62"/>
      <c r="V157" s="62"/>
      <c r="W157" s="62"/>
    </row>
    <row r="158" spans="1:23" ht="27.75" customHeight="1" x14ac:dyDescent="0.25">
      <c r="A158" s="68"/>
      <c r="B158" s="133">
        <v>3723</v>
      </c>
      <c r="C158" s="66"/>
      <c r="D158" s="181" t="s">
        <v>186</v>
      </c>
      <c r="E158" s="64">
        <v>0</v>
      </c>
      <c r="F158" s="64"/>
      <c r="G158" s="64" t="e">
        <f t="shared" si="5"/>
        <v>#DIV/0!</v>
      </c>
      <c r="H158" s="62"/>
      <c r="I158" s="62"/>
      <c r="J158" s="62"/>
      <c r="K158" s="62"/>
      <c r="L158" s="62"/>
      <c r="M158" s="62"/>
      <c r="N158" s="62"/>
      <c r="O158" s="62"/>
      <c r="P158" s="62"/>
      <c r="Q158" s="62"/>
      <c r="R158" s="62"/>
      <c r="S158" s="62"/>
      <c r="T158" s="62"/>
      <c r="U158" s="62"/>
      <c r="V158" s="62"/>
      <c r="W158" s="62"/>
    </row>
    <row r="159" spans="1:23" s="167" customFormat="1" x14ac:dyDescent="0.25">
      <c r="A159" s="180" t="s">
        <v>179</v>
      </c>
      <c r="B159" s="179"/>
      <c r="C159" s="178"/>
      <c r="D159" s="177" t="s">
        <v>184</v>
      </c>
      <c r="E159" s="169">
        <f t="shared" ref="E159:F159" si="14">E160</f>
        <v>0</v>
      </c>
      <c r="F159" s="169">
        <f t="shared" si="14"/>
        <v>25927.5</v>
      </c>
      <c r="G159" s="259" t="e">
        <f t="shared" si="5"/>
        <v>#DIV/0!</v>
      </c>
      <c r="H159" s="62"/>
      <c r="I159" s="62"/>
      <c r="J159" s="62"/>
      <c r="K159" s="62"/>
      <c r="L159" s="62"/>
      <c r="M159" s="62"/>
      <c r="N159" s="62"/>
      <c r="O159" s="62"/>
      <c r="P159" s="62"/>
      <c r="Q159" s="62"/>
      <c r="R159" s="62"/>
      <c r="S159" s="62"/>
      <c r="T159" s="62"/>
      <c r="U159" s="62"/>
      <c r="V159" s="62"/>
      <c r="W159" s="62"/>
    </row>
    <row r="160" spans="1:23" s="91" customFormat="1" x14ac:dyDescent="0.25">
      <c r="A160" s="109" t="s">
        <v>230</v>
      </c>
      <c r="B160" s="174"/>
      <c r="C160" s="130"/>
      <c r="D160" s="176" t="s">
        <v>229</v>
      </c>
      <c r="E160" s="93">
        <f t="shared" ref="E160:F160" si="15">E161</f>
        <v>0</v>
      </c>
      <c r="F160" s="93">
        <f t="shared" si="15"/>
        <v>25927.5</v>
      </c>
      <c r="G160" s="258" t="e">
        <f t="shared" si="5"/>
        <v>#DIV/0!</v>
      </c>
      <c r="H160" s="62"/>
      <c r="I160" s="62"/>
      <c r="J160" s="62"/>
      <c r="K160" s="62"/>
      <c r="L160" s="62"/>
      <c r="M160" s="62"/>
      <c r="N160" s="62"/>
      <c r="O160" s="62"/>
      <c r="P160" s="62"/>
      <c r="Q160" s="62"/>
      <c r="R160" s="62"/>
      <c r="S160" s="62"/>
      <c r="T160" s="62"/>
      <c r="U160" s="62"/>
      <c r="V160" s="62"/>
      <c r="W160" s="62"/>
    </row>
    <row r="161" spans="1:23" ht="15" customHeight="1" x14ac:dyDescent="0.25">
      <c r="A161" s="291" t="s">
        <v>183</v>
      </c>
      <c r="B161" s="292"/>
      <c r="C161" s="293"/>
      <c r="D161" s="175" t="s">
        <v>182</v>
      </c>
      <c r="E161" s="64">
        <f t="shared" ref="E161:F161" si="16">E164</f>
        <v>0</v>
      </c>
      <c r="F161" s="64">
        <f t="shared" si="16"/>
        <v>25927.5</v>
      </c>
      <c r="G161" s="64" t="e">
        <f t="shared" si="5"/>
        <v>#DIV/0!</v>
      </c>
      <c r="H161" s="62"/>
      <c r="I161" s="62"/>
      <c r="J161" s="62"/>
      <c r="K161" s="62"/>
      <c r="L161" s="62"/>
      <c r="M161" s="62"/>
      <c r="N161" s="62"/>
      <c r="O161" s="62"/>
      <c r="P161" s="62"/>
      <c r="Q161" s="62"/>
      <c r="R161" s="62"/>
      <c r="S161" s="62"/>
      <c r="T161" s="62"/>
      <c r="U161" s="62"/>
      <c r="V161" s="62"/>
      <c r="W161" s="62"/>
    </row>
    <row r="162" spans="1:23" s="84" customFormat="1" x14ac:dyDescent="0.25">
      <c r="A162" s="165"/>
      <c r="B162" s="164">
        <v>4</v>
      </c>
      <c r="C162" s="163"/>
      <c r="D162" s="162" t="s">
        <v>12</v>
      </c>
      <c r="E162" s="85"/>
      <c r="F162" s="85"/>
      <c r="G162" s="260" t="e">
        <f t="shared" si="5"/>
        <v>#DIV/0!</v>
      </c>
      <c r="H162" s="62"/>
      <c r="I162" s="62"/>
      <c r="J162" s="62"/>
      <c r="K162" s="62"/>
      <c r="L162" s="62"/>
      <c r="M162" s="62"/>
      <c r="N162" s="62"/>
      <c r="O162" s="62"/>
      <c r="P162" s="62"/>
      <c r="Q162" s="62"/>
      <c r="R162" s="62"/>
      <c r="S162" s="62"/>
      <c r="T162" s="62"/>
      <c r="U162" s="62"/>
      <c r="V162" s="62"/>
      <c r="W162" s="62"/>
    </row>
    <row r="163" spans="1:23" s="77" customFormat="1" x14ac:dyDescent="0.25">
      <c r="A163" s="161"/>
      <c r="B163" s="159">
        <v>42</v>
      </c>
      <c r="C163" s="160"/>
      <c r="D163" s="158" t="s">
        <v>168</v>
      </c>
      <c r="E163" s="78"/>
      <c r="F163" s="78"/>
      <c r="G163" s="64" t="e">
        <f t="shared" si="5"/>
        <v>#DIV/0!</v>
      </c>
      <c r="H163" s="62"/>
      <c r="I163" s="62"/>
      <c r="J163" s="62"/>
      <c r="K163" s="62"/>
      <c r="L163" s="62"/>
      <c r="M163" s="62"/>
      <c r="N163" s="62"/>
      <c r="O163" s="62"/>
      <c r="P163" s="62"/>
      <c r="Q163" s="62"/>
      <c r="R163" s="62"/>
      <c r="S163" s="62"/>
      <c r="T163" s="62"/>
      <c r="U163" s="62"/>
      <c r="V163" s="62"/>
      <c r="W163" s="62"/>
    </row>
    <row r="164" spans="1:23" s="77" customFormat="1" x14ac:dyDescent="0.25">
      <c r="A164" s="251"/>
      <c r="B164" s="252">
        <v>4212</v>
      </c>
      <c r="C164" s="253"/>
      <c r="D164" s="152" t="s">
        <v>228</v>
      </c>
      <c r="E164" s="63"/>
      <c r="F164" s="63">
        <v>25927.5</v>
      </c>
      <c r="G164" s="64" t="e">
        <f t="shared" si="5"/>
        <v>#DIV/0!</v>
      </c>
      <c r="H164" s="62"/>
      <c r="I164" s="62"/>
      <c r="J164" s="62"/>
      <c r="K164" s="62"/>
      <c r="L164" s="62"/>
      <c r="M164" s="62"/>
      <c r="N164" s="62"/>
      <c r="O164" s="62"/>
      <c r="P164" s="62"/>
      <c r="Q164" s="62"/>
      <c r="R164" s="62"/>
      <c r="S164" s="62"/>
      <c r="T164" s="62"/>
      <c r="U164" s="62"/>
      <c r="V164" s="62"/>
      <c r="W164" s="62"/>
    </row>
    <row r="165" spans="1:23" s="77" customFormat="1" x14ac:dyDescent="0.25">
      <c r="A165" s="180" t="s">
        <v>185</v>
      </c>
      <c r="B165" s="179"/>
      <c r="C165" s="178"/>
      <c r="D165" s="177" t="s">
        <v>184</v>
      </c>
      <c r="E165" s="169">
        <f t="shared" ref="E165:F165" si="17">E166</f>
        <v>0</v>
      </c>
      <c r="F165" s="169">
        <f t="shared" si="17"/>
        <v>0</v>
      </c>
      <c r="G165" s="259" t="e">
        <f t="shared" si="5"/>
        <v>#DIV/0!</v>
      </c>
      <c r="H165" s="62"/>
      <c r="I165" s="62"/>
      <c r="J165" s="62"/>
      <c r="K165" s="62"/>
      <c r="L165" s="62"/>
      <c r="M165" s="62"/>
      <c r="N165" s="62"/>
      <c r="O165" s="62"/>
      <c r="P165" s="62"/>
      <c r="Q165" s="62"/>
      <c r="R165" s="62"/>
      <c r="S165" s="62"/>
      <c r="T165" s="62"/>
      <c r="U165" s="62"/>
      <c r="V165" s="62"/>
      <c r="W165" s="62"/>
    </row>
    <row r="166" spans="1:23" s="77" customFormat="1" x14ac:dyDescent="0.25">
      <c r="A166" s="109" t="s">
        <v>159</v>
      </c>
      <c r="B166" s="174"/>
      <c r="C166" s="130"/>
      <c r="D166" s="176" t="s">
        <v>260</v>
      </c>
      <c r="E166" s="93">
        <f t="shared" ref="E166:F166" si="18">E167</f>
        <v>0</v>
      </c>
      <c r="F166" s="93">
        <f t="shared" si="18"/>
        <v>0</v>
      </c>
      <c r="G166" s="64" t="e">
        <f t="shared" si="5"/>
        <v>#DIV/0!</v>
      </c>
      <c r="H166" s="62"/>
      <c r="I166" s="62"/>
      <c r="J166" s="62"/>
      <c r="K166" s="62"/>
      <c r="L166" s="62"/>
      <c r="M166" s="62"/>
      <c r="N166" s="62"/>
      <c r="O166" s="62"/>
      <c r="P166" s="62"/>
      <c r="Q166" s="62"/>
      <c r="R166" s="62"/>
      <c r="S166" s="62"/>
      <c r="T166" s="62"/>
      <c r="U166" s="62"/>
      <c r="V166" s="62"/>
      <c r="W166" s="62"/>
    </row>
    <row r="167" spans="1:23" ht="15" customHeight="1" x14ac:dyDescent="0.25">
      <c r="A167" s="291" t="s">
        <v>183</v>
      </c>
      <c r="B167" s="292"/>
      <c r="C167" s="293"/>
      <c r="D167" s="249" t="s">
        <v>182</v>
      </c>
      <c r="E167" s="63"/>
      <c r="F167" s="63"/>
      <c r="G167" s="64" t="e">
        <f t="shared" si="5"/>
        <v>#DIV/0!</v>
      </c>
      <c r="H167" s="62"/>
      <c r="I167" s="62"/>
      <c r="J167" s="62"/>
      <c r="K167" s="62"/>
      <c r="L167" s="62"/>
      <c r="M167" s="62"/>
      <c r="N167" s="62"/>
      <c r="O167" s="62"/>
      <c r="P167" s="62"/>
      <c r="Q167" s="62"/>
      <c r="R167" s="62"/>
      <c r="S167" s="62"/>
      <c r="T167" s="62"/>
      <c r="U167" s="62"/>
      <c r="V167" s="62"/>
      <c r="W167" s="62"/>
    </row>
    <row r="168" spans="1:23" s="84" customFormat="1" ht="16.5" customHeight="1" x14ac:dyDescent="0.25">
      <c r="A168" s="165"/>
      <c r="B168" s="164">
        <v>4</v>
      </c>
      <c r="C168" s="163"/>
      <c r="D168" s="162" t="s">
        <v>12</v>
      </c>
      <c r="E168" s="86">
        <f t="shared" ref="E168:F168" si="19">E169</f>
        <v>0</v>
      </c>
      <c r="F168" s="86">
        <f t="shared" si="19"/>
        <v>3320</v>
      </c>
      <c r="G168" s="260" t="e">
        <f t="shared" si="5"/>
        <v>#DIV/0!</v>
      </c>
      <c r="H168" s="62"/>
      <c r="I168" s="62"/>
      <c r="J168" s="62"/>
      <c r="K168" s="62"/>
      <c r="L168" s="62"/>
      <c r="M168" s="62"/>
      <c r="N168" s="62"/>
      <c r="O168" s="62"/>
      <c r="P168" s="62"/>
      <c r="Q168" s="62"/>
      <c r="R168" s="62"/>
      <c r="S168" s="62"/>
      <c r="T168" s="62"/>
      <c r="U168" s="62"/>
      <c r="V168" s="62"/>
      <c r="W168" s="62"/>
    </row>
    <row r="169" spans="1:23" s="77" customFormat="1" ht="17.25" customHeight="1" x14ac:dyDescent="0.25">
      <c r="A169" s="161"/>
      <c r="B169" s="159">
        <v>42</v>
      </c>
      <c r="C169" s="160"/>
      <c r="D169" s="158" t="s">
        <v>12</v>
      </c>
      <c r="E169" s="79">
        <f t="shared" ref="E169:F169" si="20">E170</f>
        <v>0</v>
      </c>
      <c r="F169" s="79">
        <f t="shared" si="20"/>
        <v>3320</v>
      </c>
      <c r="G169" s="64" t="e">
        <f t="shared" si="5"/>
        <v>#DIV/0!</v>
      </c>
      <c r="H169" s="62"/>
      <c r="I169" s="62"/>
      <c r="J169" s="62"/>
      <c r="K169" s="62"/>
      <c r="L169" s="62"/>
      <c r="M169" s="62"/>
      <c r="N169" s="62"/>
      <c r="O169" s="62"/>
      <c r="P169" s="62"/>
      <c r="Q169" s="62"/>
      <c r="R169" s="62"/>
      <c r="S169" s="62"/>
      <c r="T169" s="62"/>
      <c r="U169" s="62"/>
      <c r="V169" s="62"/>
      <c r="W169" s="62"/>
    </row>
    <row r="170" spans="1:23" s="77" customFormat="1" ht="17.25" customHeight="1" x14ac:dyDescent="0.25">
      <c r="A170" s="100"/>
      <c r="B170" s="159">
        <v>422</v>
      </c>
      <c r="C170" s="115"/>
      <c r="D170" s="158" t="s">
        <v>112</v>
      </c>
      <c r="E170" s="79">
        <f t="shared" ref="E170:F170" si="21">E171+E172</f>
        <v>0</v>
      </c>
      <c r="F170" s="79">
        <f t="shared" si="21"/>
        <v>3320</v>
      </c>
      <c r="G170" s="64" t="e">
        <f t="shared" si="5"/>
        <v>#DIV/0!</v>
      </c>
      <c r="H170" s="62"/>
      <c r="I170" s="62"/>
      <c r="J170" s="62"/>
      <c r="K170" s="62"/>
      <c r="L170" s="62"/>
      <c r="M170" s="62"/>
      <c r="N170" s="62"/>
      <c r="O170" s="62"/>
      <c r="P170" s="62"/>
      <c r="Q170" s="62"/>
      <c r="R170" s="62"/>
      <c r="S170" s="62"/>
      <c r="T170" s="62"/>
      <c r="U170" s="62"/>
      <c r="V170" s="62"/>
      <c r="W170" s="62"/>
    </row>
    <row r="171" spans="1:23" s="77" customFormat="1" ht="17.25" customHeight="1" x14ac:dyDescent="0.25">
      <c r="A171" s="68"/>
      <c r="B171" s="157"/>
      <c r="C171" s="66"/>
      <c r="D171" s="152"/>
      <c r="E171" s="63"/>
      <c r="F171" s="63"/>
      <c r="G171" s="64" t="e">
        <f t="shared" si="5"/>
        <v>#DIV/0!</v>
      </c>
      <c r="H171" s="62"/>
      <c r="I171" s="62"/>
      <c r="J171" s="62"/>
      <c r="K171" s="62"/>
      <c r="L171" s="62"/>
      <c r="M171" s="62"/>
      <c r="N171" s="62"/>
      <c r="O171" s="62"/>
      <c r="P171" s="62"/>
      <c r="Q171" s="62"/>
      <c r="R171" s="62"/>
      <c r="S171" s="62"/>
      <c r="T171" s="62"/>
      <c r="U171" s="62"/>
      <c r="V171" s="62"/>
      <c r="W171" s="62"/>
    </row>
    <row r="172" spans="1:23" s="77" customFormat="1" ht="17.25" customHeight="1" x14ac:dyDescent="0.25">
      <c r="A172" s="68"/>
      <c r="B172" s="157">
        <v>4223</v>
      </c>
      <c r="C172" s="66"/>
      <c r="D172" s="152" t="s">
        <v>259</v>
      </c>
      <c r="E172" s="63"/>
      <c r="F172" s="63">
        <v>3320</v>
      </c>
      <c r="G172" s="64" t="e">
        <f t="shared" si="5"/>
        <v>#DIV/0!</v>
      </c>
      <c r="H172" s="62"/>
      <c r="I172" s="62"/>
      <c r="J172" s="62"/>
      <c r="K172" s="62"/>
      <c r="L172" s="62"/>
      <c r="M172" s="62"/>
      <c r="N172" s="62"/>
      <c r="O172" s="62"/>
      <c r="P172" s="62"/>
      <c r="Q172" s="62"/>
      <c r="R172" s="62"/>
      <c r="S172" s="62"/>
      <c r="T172" s="62"/>
      <c r="U172" s="62"/>
      <c r="V172" s="62"/>
      <c r="W172" s="62"/>
    </row>
    <row r="173" spans="1:23" s="91" customFormat="1" x14ac:dyDescent="0.25">
      <c r="A173" s="97" t="s">
        <v>231</v>
      </c>
      <c r="B173" s="174"/>
      <c r="C173" s="130"/>
      <c r="D173" s="149" t="s">
        <v>232</v>
      </c>
      <c r="E173" s="93">
        <f t="shared" ref="E173:F174" si="22">E174</f>
        <v>0</v>
      </c>
      <c r="F173" s="93">
        <f t="shared" si="22"/>
        <v>1000</v>
      </c>
      <c r="G173" s="64" t="e">
        <f t="shared" si="5"/>
        <v>#DIV/0!</v>
      </c>
      <c r="H173" s="62"/>
      <c r="I173" s="62"/>
      <c r="J173" s="62"/>
      <c r="K173" s="62"/>
      <c r="L173" s="62"/>
      <c r="M173" s="62"/>
      <c r="N173" s="62"/>
      <c r="O173" s="62"/>
      <c r="P173" s="62"/>
      <c r="Q173" s="62"/>
      <c r="R173" s="62"/>
      <c r="S173" s="62"/>
      <c r="T173" s="62"/>
      <c r="U173" s="62"/>
      <c r="V173" s="62"/>
      <c r="W173" s="62"/>
    </row>
    <row r="174" spans="1:23" s="84" customFormat="1" x14ac:dyDescent="0.25">
      <c r="A174" s="102"/>
      <c r="B174" s="156">
        <v>4</v>
      </c>
      <c r="C174" s="117"/>
      <c r="D174" s="162" t="s">
        <v>12</v>
      </c>
      <c r="E174" s="86">
        <f t="shared" si="22"/>
        <v>0</v>
      </c>
      <c r="F174" s="86">
        <f t="shared" si="22"/>
        <v>1000</v>
      </c>
      <c r="G174" s="260" t="e">
        <f t="shared" si="5"/>
        <v>#DIV/0!</v>
      </c>
      <c r="H174" s="62"/>
      <c r="I174" s="62"/>
      <c r="J174" s="62"/>
      <c r="K174" s="62"/>
      <c r="L174" s="62"/>
      <c r="M174" s="62"/>
      <c r="N174" s="62"/>
      <c r="O174" s="62"/>
      <c r="P174" s="62"/>
      <c r="Q174" s="62"/>
      <c r="R174" s="62"/>
      <c r="S174" s="62"/>
      <c r="T174" s="62"/>
      <c r="U174" s="62"/>
      <c r="V174" s="62"/>
      <c r="W174" s="62"/>
    </row>
    <row r="175" spans="1:23" s="77" customFormat="1" x14ac:dyDescent="0.25">
      <c r="A175" s="100"/>
      <c r="B175" s="155">
        <v>42</v>
      </c>
      <c r="C175" s="115"/>
      <c r="D175" s="121" t="s">
        <v>12</v>
      </c>
      <c r="E175" s="79">
        <f t="shared" ref="E175:F175" si="23">E176</f>
        <v>0</v>
      </c>
      <c r="F175" s="79">
        <f t="shared" si="23"/>
        <v>1000</v>
      </c>
      <c r="G175" s="64" t="e">
        <f t="shared" si="5"/>
        <v>#DIV/0!</v>
      </c>
      <c r="H175" s="62"/>
      <c r="I175" s="62"/>
      <c r="J175" s="62"/>
      <c r="K175" s="62"/>
      <c r="L175" s="62"/>
      <c r="M175" s="62"/>
      <c r="N175" s="62"/>
      <c r="O175" s="62"/>
      <c r="P175" s="62"/>
      <c r="Q175" s="62"/>
      <c r="R175" s="62"/>
      <c r="S175" s="62"/>
      <c r="T175" s="62"/>
      <c r="U175" s="62"/>
      <c r="V175" s="62"/>
      <c r="W175" s="62"/>
    </row>
    <row r="176" spans="1:23" s="70" customFormat="1" x14ac:dyDescent="0.25">
      <c r="A176" s="98"/>
      <c r="B176" s="166">
        <v>424</v>
      </c>
      <c r="C176" s="112"/>
      <c r="D176" s="119" t="s">
        <v>233</v>
      </c>
      <c r="E176" s="72">
        <f t="shared" ref="E176:F176" si="24">E177</f>
        <v>0</v>
      </c>
      <c r="F176" s="72">
        <f t="shared" si="24"/>
        <v>1000</v>
      </c>
      <c r="G176" s="64" t="e">
        <f t="shared" si="5"/>
        <v>#DIV/0!</v>
      </c>
      <c r="H176" s="62"/>
      <c r="I176" s="62"/>
      <c r="J176" s="62"/>
      <c r="K176" s="62"/>
      <c r="L176" s="62"/>
      <c r="M176" s="62"/>
      <c r="N176" s="62"/>
      <c r="O176" s="62"/>
      <c r="P176" s="62"/>
      <c r="Q176" s="62"/>
      <c r="R176" s="62"/>
      <c r="S176" s="62"/>
      <c r="T176" s="62"/>
      <c r="U176" s="62"/>
      <c r="V176" s="62"/>
      <c r="W176" s="62"/>
    </row>
    <row r="177" spans="1:23" ht="17.25" customHeight="1" x14ac:dyDescent="0.25">
      <c r="A177" s="68"/>
      <c r="B177" s="133">
        <v>4241</v>
      </c>
      <c r="C177" s="66"/>
      <c r="D177" s="69" t="s">
        <v>233</v>
      </c>
      <c r="E177" s="63"/>
      <c r="F177" s="63">
        <v>1000</v>
      </c>
      <c r="G177" s="64" t="e">
        <f t="shared" si="5"/>
        <v>#DIV/0!</v>
      </c>
      <c r="H177" s="62"/>
      <c r="I177" s="62"/>
      <c r="J177" s="62"/>
      <c r="K177" s="62"/>
      <c r="L177" s="62"/>
      <c r="M177" s="62"/>
      <c r="N177" s="62"/>
      <c r="O177" s="62"/>
      <c r="P177" s="62"/>
      <c r="Q177" s="62"/>
      <c r="R177" s="62"/>
      <c r="S177" s="62"/>
      <c r="T177" s="62"/>
      <c r="U177" s="62"/>
      <c r="V177" s="62"/>
      <c r="W177" s="62"/>
    </row>
    <row r="178" spans="1:23" s="91" customFormat="1" ht="26.25" x14ac:dyDescent="0.25">
      <c r="A178" s="109" t="s">
        <v>181</v>
      </c>
      <c r="B178" s="150"/>
      <c r="C178" s="95"/>
      <c r="D178" s="149" t="s">
        <v>180</v>
      </c>
      <c r="E178" s="93">
        <f t="shared" ref="E178:F178" si="25">E179</f>
        <v>0</v>
      </c>
      <c r="F178" s="93">
        <f t="shared" si="25"/>
        <v>2750</v>
      </c>
      <c r="G178" s="64" t="e">
        <f t="shared" si="5"/>
        <v>#DIV/0!</v>
      </c>
      <c r="H178" s="62"/>
      <c r="I178" s="62"/>
      <c r="J178" s="62"/>
      <c r="K178" s="62"/>
      <c r="L178" s="62"/>
      <c r="M178" s="62"/>
      <c r="N178" s="62"/>
      <c r="O178" s="62"/>
      <c r="P178" s="62"/>
      <c r="Q178" s="62"/>
      <c r="R178" s="62"/>
      <c r="S178" s="62"/>
      <c r="T178" s="62"/>
      <c r="U178" s="62"/>
      <c r="V178" s="62"/>
      <c r="W178" s="62"/>
    </row>
    <row r="179" spans="1:23" s="84" customFormat="1" x14ac:dyDescent="0.25">
      <c r="A179" s="90"/>
      <c r="B179" s="139">
        <v>3</v>
      </c>
      <c r="C179" s="88"/>
      <c r="D179" s="138" t="s">
        <v>10</v>
      </c>
      <c r="E179" s="86">
        <f t="shared" ref="E179:F179" si="26">E180</f>
        <v>0</v>
      </c>
      <c r="F179" s="86">
        <f t="shared" si="26"/>
        <v>2750</v>
      </c>
      <c r="G179" s="260" t="e">
        <f t="shared" si="5"/>
        <v>#DIV/0!</v>
      </c>
      <c r="H179" s="62"/>
      <c r="I179" s="62"/>
      <c r="J179" s="62"/>
      <c r="K179" s="62"/>
      <c r="L179" s="62"/>
      <c r="M179" s="62"/>
      <c r="N179" s="62"/>
      <c r="O179" s="62"/>
      <c r="P179" s="62"/>
      <c r="Q179" s="62"/>
      <c r="R179" s="62"/>
      <c r="S179" s="62"/>
      <c r="T179" s="62"/>
      <c r="U179" s="62"/>
      <c r="V179" s="62"/>
      <c r="W179" s="62"/>
    </row>
    <row r="180" spans="1:23" s="77" customFormat="1" x14ac:dyDescent="0.25">
      <c r="A180" s="83"/>
      <c r="B180" s="135">
        <v>32</v>
      </c>
      <c r="C180" s="81"/>
      <c r="D180" s="134" t="s">
        <v>27</v>
      </c>
      <c r="E180" s="79">
        <f t="shared" ref="E180:F180" si="27">E181</f>
        <v>0</v>
      </c>
      <c r="F180" s="79">
        <f t="shared" si="27"/>
        <v>2750</v>
      </c>
      <c r="G180" s="64" t="e">
        <f t="shared" si="5"/>
        <v>#DIV/0!</v>
      </c>
      <c r="H180" s="62"/>
      <c r="I180" s="62"/>
      <c r="J180" s="62"/>
      <c r="K180" s="62"/>
      <c r="L180" s="62"/>
      <c r="M180" s="62"/>
      <c r="N180" s="62"/>
      <c r="O180" s="62"/>
      <c r="P180" s="62"/>
      <c r="Q180" s="62"/>
      <c r="R180" s="62"/>
      <c r="S180" s="62"/>
      <c r="T180" s="62"/>
      <c r="U180" s="62"/>
      <c r="V180" s="62"/>
      <c r="W180" s="62"/>
    </row>
    <row r="181" spans="1:23" s="70" customFormat="1" x14ac:dyDescent="0.25">
      <c r="A181" s="76"/>
      <c r="B181" s="137">
        <v>323</v>
      </c>
      <c r="C181" s="74"/>
      <c r="D181" s="136" t="s">
        <v>92</v>
      </c>
      <c r="E181" s="72">
        <f t="shared" ref="E181:F181" si="28">E182</f>
        <v>0</v>
      </c>
      <c r="F181" s="72">
        <f t="shared" si="28"/>
        <v>2750</v>
      </c>
      <c r="G181" s="263" t="e">
        <f t="shared" si="5"/>
        <v>#DIV/0!</v>
      </c>
      <c r="H181" s="62"/>
      <c r="I181" s="62"/>
      <c r="J181" s="62"/>
      <c r="K181" s="62"/>
      <c r="L181" s="62"/>
      <c r="M181" s="62"/>
      <c r="N181" s="62"/>
      <c r="O181" s="62"/>
      <c r="P181" s="62"/>
      <c r="Q181" s="62"/>
      <c r="R181" s="62"/>
      <c r="S181" s="62"/>
      <c r="T181" s="62"/>
      <c r="U181" s="62"/>
      <c r="V181" s="62"/>
      <c r="W181" s="62"/>
    </row>
    <row r="182" spans="1:23" ht="15.75" customHeight="1" x14ac:dyDescent="0.25">
      <c r="A182" s="68"/>
      <c r="B182" s="133">
        <v>3232</v>
      </c>
      <c r="C182" s="66"/>
      <c r="D182" s="132" t="s">
        <v>143</v>
      </c>
      <c r="E182" s="63"/>
      <c r="F182" s="63">
        <v>2750</v>
      </c>
      <c r="G182" s="64" t="e">
        <f t="shared" si="5"/>
        <v>#DIV/0!</v>
      </c>
      <c r="H182" s="62"/>
      <c r="I182" s="62"/>
      <c r="J182" s="62"/>
      <c r="K182" s="62"/>
      <c r="L182" s="62"/>
      <c r="M182" s="62"/>
      <c r="N182" s="62"/>
      <c r="O182" s="62"/>
      <c r="P182" s="62"/>
      <c r="Q182" s="62"/>
      <c r="R182" s="62"/>
      <c r="S182" s="62"/>
      <c r="T182" s="62"/>
      <c r="U182" s="62"/>
      <c r="V182" s="62"/>
      <c r="W182" s="62"/>
    </row>
    <row r="183" spans="1:23" ht="15.75" customHeight="1" x14ac:dyDescent="0.25">
      <c r="A183" s="109" t="s">
        <v>234</v>
      </c>
      <c r="B183" s="150"/>
      <c r="C183" s="95"/>
      <c r="D183" s="149" t="s">
        <v>89</v>
      </c>
      <c r="E183" s="93">
        <f>E184</f>
        <v>0</v>
      </c>
      <c r="F183" s="93"/>
      <c r="G183" s="64" t="e">
        <f t="shared" si="5"/>
        <v>#DIV/0!</v>
      </c>
      <c r="H183" s="62"/>
      <c r="I183" s="62"/>
      <c r="J183" s="62"/>
      <c r="K183" s="62"/>
      <c r="L183" s="62"/>
      <c r="M183" s="62"/>
      <c r="N183" s="62"/>
      <c r="O183" s="62"/>
      <c r="P183" s="62"/>
      <c r="Q183" s="62"/>
      <c r="R183" s="62"/>
      <c r="S183" s="62"/>
      <c r="T183" s="62"/>
      <c r="U183" s="62"/>
      <c r="V183" s="62"/>
      <c r="W183" s="62"/>
    </row>
    <row r="184" spans="1:23" ht="15.75" customHeight="1" x14ac:dyDescent="0.25">
      <c r="A184" s="102"/>
      <c r="B184" s="156">
        <v>3</v>
      </c>
      <c r="C184" s="117"/>
      <c r="D184" s="154" t="s">
        <v>10</v>
      </c>
      <c r="E184" s="86">
        <v>0</v>
      </c>
      <c r="F184" s="86"/>
      <c r="G184" s="260" t="e">
        <f t="shared" si="5"/>
        <v>#DIV/0!</v>
      </c>
      <c r="H184" s="62"/>
      <c r="I184" s="62"/>
      <c r="J184" s="62"/>
      <c r="K184" s="62"/>
      <c r="L184" s="62"/>
      <c r="M184" s="62"/>
      <c r="N184" s="62"/>
      <c r="O184" s="62"/>
      <c r="P184" s="62"/>
      <c r="Q184" s="62"/>
      <c r="R184" s="62"/>
      <c r="S184" s="62"/>
      <c r="T184" s="62"/>
      <c r="U184" s="62"/>
      <c r="V184" s="62"/>
      <c r="W184" s="62"/>
    </row>
    <row r="185" spans="1:23" ht="15.75" customHeight="1" x14ac:dyDescent="0.25">
      <c r="A185" s="100"/>
      <c r="B185" s="155">
        <v>37</v>
      </c>
      <c r="C185" s="115"/>
      <c r="D185" s="158" t="s">
        <v>235</v>
      </c>
      <c r="E185" s="79">
        <f>E186+E190</f>
        <v>0</v>
      </c>
      <c r="F185" s="79"/>
      <c r="G185" s="64" t="e">
        <f t="shared" si="5"/>
        <v>#DIV/0!</v>
      </c>
      <c r="H185" s="62"/>
      <c r="I185" s="62"/>
      <c r="J185" s="62"/>
      <c r="K185" s="62"/>
      <c r="L185" s="62"/>
      <c r="M185" s="62"/>
      <c r="N185" s="62"/>
      <c r="O185" s="62"/>
      <c r="P185" s="62"/>
      <c r="Q185" s="62"/>
      <c r="R185" s="62"/>
      <c r="S185" s="62"/>
      <c r="T185" s="62"/>
      <c r="U185" s="62"/>
      <c r="V185" s="62"/>
      <c r="W185" s="62"/>
    </row>
    <row r="186" spans="1:23" ht="24.75" customHeight="1" x14ac:dyDescent="0.25">
      <c r="A186" s="98"/>
      <c r="B186" s="137">
        <v>372</v>
      </c>
      <c r="C186" s="112"/>
      <c r="D186" s="254" t="s">
        <v>79</v>
      </c>
      <c r="E186" s="72">
        <v>0</v>
      </c>
      <c r="F186" s="72"/>
      <c r="G186" s="263" t="e">
        <f t="shared" si="5"/>
        <v>#DIV/0!</v>
      </c>
      <c r="H186" s="62"/>
      <c r="I186" s="62"/>
      <c r="J186" s="62"/>
      <c r="K186" s="62"/>
      <c r="L186" s="62"/>
      <c r="M186" s="62"/>
      <c r="N186" s="62"/>
      <c r="O186" s="62"/>
      <c r="P186" s="62"/>
      <c r="Q186" s="62"/>
      <c r="R186" s="62"/>
      <c r="S186" s="62"/>
      <c r="T186" s="62"/>
      <c r="U186" s="62"/>
      <c r="V186" s="62"/>
      <c r="W186" s="62"/>
    </row>
    <row r="187" spans="1:23" ht="15.75" customHeight="1" x14ac:dyDescent="0.25">
      <c r="A187" s="68"/>
      <c r="B187" s="110">
        <v>3722</v>
      </c>
      <c r="C187" s="66"/>
      <c r="D187" s="152" t="s">
        <v>236</v>
      </c>
      <c r="E187" s="64">
        <v>0</v>
      </c>
      <c r="F187" s="64"/>
      <c r="G187" s="64" t="e">
        <f t="shared" si="5"/>
        <v>#DIV/0!</v>
      </c>
      <c r="H187" s="62"/>
      <c r="I187" s="62"/>
      <c r="J187" s="62"/>
      <c r="K187" s="62"/>
      <c r="L187" s="62"/>
      <c r="M187" s="62"/>
      <c r="N187" s="62"/>
      <c r="O187" s="62"/>
      <c r="P187" s="62"/>
      <c r="Q187" s="62"/>
      <c r="R187" s="62"/>
      <c r="S187" s="62"/>
      <c r="T187" s="62"/>
      <c r="U187" s="62"/>
      <c r="V187" s="62"/>
      <c r="W187" s="62"/>
    </row>
    <row r="188" spans="1:23" ht="15.75" customHeight="1" x14ac:dyDescent="0.25">
      <c r="A188" s="68"/>
      <c r="B188" s="133"/>
      <c r="C188" s="66"/>
      <c r="D188" s="132"/>
      <c r="E188" s="63"/>
      <c r="F188" s="63"/>
      <c r="G188" s="64" t="e">
        <f t="shared" si="5"/>
        <v>#DIV/0!</v>
      </c>
      <c r="H188" s="62"/>
      <c r="I188" s="62"/>
      <c r="J188" s="62"/>
      <c r="K188" s="62"/>
      <c r="L188" s="62"/>
      <c r="M188" s="62"/>
      <c r="N188" s="62"/>
      <c r="O188" s="62"/>
      <c r="P188" s="62"/>
      <c r="Q188" s="62"/>
      <c r="R188" s="62"/>
      <c r="S188" s="62"/>
      <c r="T188" s="62"/>
      <c r="U188" s="62"/>
      <c r="V188" s="62"/>
      <c r="W188" s="62"/>
    </row>
    <row r="189" spans="1:23" s="167" customFormat="1" ht="29.25" customHeight="1" x14ac:dyDescent="0.25">
      <c r="A189" s="173" t="s">
        <v>179</v>
      </c>
      <c r="B189" s="172"/>
      <c r="C189" s="171"/>
      <c r="D189" s="170" t="s">
        <v>178</v>
      </c>
      <c r="E189" s="168">
        <v>1301538.21</v>
      </c>
      <c r="F189" s="168">
        <v>1301538.21</v>
      </c>
      <c r="G189" s="259">
        <f t="shared" si="5"/>
        <v>100</v>
      </c>
      <c r="H189" s="62"/>
      <c r="I189" s="62"/>
      <c r="J189" s="62"/>
      <c r="K189" s="62"/>
      <c r="L189" s="62"/>
      <c r="M189" s="62"/>
      <c r="N189" s="62"/>
      <c r="O189" s="62"/>
      <c r="P189" s="62"/>
      <c r="Q189" s="62"/>
      <c r="R189" s="62"/>
      <c r="S189" s="62"/>
      <c r="T189" s="62"/>
      <c r="U189" s="62"/>
      <c r="V189" s="62"/>
      <c r="W189" s="62"/>
    </row>
    <row r="190" spans="1:23" s="91" customFormat="1" x14ac:dyDescent="0.25">
      <c r="A190" s="109" t="s">
        <v>177</v>
      </c>
      <c r="B190" s="150"/>
      <c r="C190" s="95"/>
      <c r="D190" s="149" t="s">
        <v>176</v>
      </c>
      <c r="E190" s="92"/>
      <c r="F190" s="92"/>
      <c r="G190" s="64" t="e">
        <f t="shared" si="5"/>
        <v>#DIV/0!</v>
      </c>
      <c r="H190" s="62"/>
      <c r="I190" s="62"/>
      <c r="J190" s="62"/>
      <c r="K190" s="62"/>
      <c r="L190" s="62"/>
      <c r="M190" s="62"/>
      <c r="N190" s="62"/>
      <c r="O190" s="62"/>
      <c r="P190" s="62"/>
      <c r="Q190" s="62"/>
      <c r="R190" s="62"/>
      <c r="S190" s="62"/>
      <c r="T190" s="62"/>
      <c r="U190" s="62"/>
      <c r="V190" s="62"/>
      <c r="W190" s="62"/>
    </row>
    <row r="191" spans="1:23" s="91" customFormat="1" x14ac:dyDescent="0.25">
      <c r="A191" s="109" t="s">
        <v>175</v>
      </c>
      <c r="B191" s="150"/>
      <c r="C191" s="95"/>
      <c r="D191" s="149" t="s">
        <v>174</v>
      </c>
      <c r="E191" s="92"/>
      <c r="F191" s="92"/>
      <c r="G191" s="64" t="e">
        <f t="shared" si="5"/>
        <v>#DIV/0!</v>
      </c>
      <c r="H191" s="62"/>
      <c r="I191" s="62"/>
      <c r="J191" s="62"/>
      <c r="K191" s="62"/>
      <c r="L191" s="62"/>
      <c r="M191" s="62"/>
      <c r="N191" s="62"/>
      <c r="O191" s="62"/>
      <c r="P191" s="62"/>
      <c r="Q191" s="62"/>
      <c r="R191" s="62"/>
      <c r="S191" s="62"/>
      <c r="T191" s="62"/>
      <c r="U191" s="62"/>
      <c r="V191" s="62"/>
      <c r="W191" s="62"/>
    </row>
    <row r="192" spans="1:23" s="91" customFormat="1" x14ac:dyDescent="0.25">
      <c r="A192" s="109" t="s">
        <v>123</v>
      </c>
      <c r="B192" s="150"/>
      <c r="C192" s="95"/>
      <c r="D192" s="149" t="s">
        <v>122</v>
      </c>
      <c r="E192" s="92"/>
      <c r="F192" s="92"/>
      <c r="G192" s="64" t="e">
        <f t="shared" si="5"/>
        <v>#DIV/0!</v>
      </c>
      <c r="H192" s="62"/>
      <c r="I192" s="62"/>
      <c r="J192" s="62"/>
      <c r="K192" s="62"/>
      <c r="L192" s="62"/>
      <c r="M192" s="62"/>
      <c r="N192" s="62"/>
      <c r="O192" s="62"/>
      <c r="P192" s="62"/>
      <c r="Q192" s="62"/>
      <c r="R192" s="62"/>
      <c r="S192" s="62"/>
      <c r="T192" s="62"/>
      <c r="U192" s="62"/>
      <c r="V192" s="62"/>
      <c r="W192" s="62"/>
    </row>
    <row r="193" spans="1:23" s="84" customFormat="1" x14ac:dyDescent="0.25">
      <c r="A193" s="102"/>
      <c r="B193" s="156">
        <v>3</v>
      </c>
      <c r="C193" s="117"/>
      <c r="D193" s="154" t="s">
        <v>10</v>
      </c>
      <c r="E193" s="86">
        <f>E194+E222+E376</f>
        <v>6439.6900000000005</v>
      </c>
      <c r="F193" s="86">
        <f>F194+F222+F376</f>
        <v>2526.41</v>
      </c>
      <c r="G193" s="260">
        <f t="shared" si="5"/>
        <v>39.231857434131143</v>
      </c>
      <c r="H193" s="62"/>
      <c r="I193" s="62"/>
      <c r="J193" s="62"/>
      <c r="K193" s="62"/>
      <c r="L193" s="62"/>
      <c r="M193" s="62"/>
      <c r="N193" s="62"/>
      <c r="O193" s="62"/>
      <c r="P193" s="62"/>
      <c r="Q193" s="62"/>
      <c r="R193" s="62"/>
      <c r="S193" s="62"/>
      <c r="T193" s="62"/>
      <c r="U193" s="62"/>
      <c r="V193" s="62"/>
      <c r="W193" s="62"/>
    </row>
    <row r="194" spans="1:23" s="77" customFormat="1" x14ac:dyDescent="0.25">
      <c r="A194" s="100"/>
      <c r="B194" s="155">
        <v>32</v>
      </c>
      <c r="C194" s="115"/>
      <c r="D194" s="153" t="s">
        <v>27</v>
      </c>
      <c r="E194" s="79">
        <f>E195+E199+E206+E216</f>
        <v>6016.6900000000005</v>
      </c>
      <c r="F194" s="79">
        <f>F195+F199+F206+F216</f>
        <v>2526.41</v>
      </c>
      <c r="G194" s="64">
        <f t="shared" si="5"/>
        <v>41.990031063591438</v>
      </c>
      <c r="H194" s="62"/>
      <c r="I194" s="62"/>
      <c r="J194" s="62"/>
      <c r="K194" s="62"/>
      <c r="L194" s="62"/>
      <c r="M194" s="62"/>
      <c r="N194" s="62"/>
      <c r="O194" s="62"/>
      <c r="P194" s="62"/>
      <c r="Q194" s="62"/>
      <c r="R194" s="62"/>
      <c r="S194" s="62"/>
      <c r="T194" s="62"/>
      <c r="U194" s="62"/>
      <c r="V194" s="62"/>
      <c r="W194" s="62"/>
    </row>
    <row r="195" spans="1:23" s="70" customFormat="1" x14ac:dyDescent="0.25">
      <c r="A195" s="98"/>
      <c r="B195" s="166">
        <v>321</v>
      </c>
      <c r="C195" s="112"/>
      <c r="D195" s="151" t="s">
        <v>114</v>
      </c>
      <c r="E195" s="72">
        <f>E196+E197+E198</f>
        <v>159.27000000000001</v>
      </c>
      <c r="F195" s="72">
        <f>F196+F197+F198</f>
        <v>0</v>
      </c>
      <c r="G195" s="263">
        <f t="shared" si="5"/>
        <v>0</v>
      </c>
      <c r="H195" s="62"/>
      <c r="I195" s="62"/>
      <c r="J195" s="62"/>
      <c r="K195" s="62"/>
      <c r="L195" s="62"/>
      <c r="M195" s="62"/>
      <c r="N195" s="62"/>
      <c r="O195" s="62"/>
      <c r="P195" s="62"/>
      <c r="Q195" s="62"/>
      <c r="R195" s="62"/>
      <c r="S195" s="62"/>
      <c r="T195" s="62"/>
      <c r="U195" s="62"/>
      <c r="V195" s="62"/>
      <c r="W195" s="62"/>
    </row>
    <row r="196" spans="1:23" x14ac:dyDescent="0.25">
      <c r="A196" s="68"/>
      <c r="B196" s="133">
        <v>3211</v>
      </c>
      <c r="C196" s="66"/>
      <c r="D196" s="69" t="s">
        <v>113</v>
      </c>
      <c r="E196" s="64">
        <v>0</v>
      </c>
      <c r="F196" s="64">
        <v>0</v>
      </c>
      <c r="G196" s="64" t="e">
        <f t="shared" si="5"/>
        <v>#DIV/0!</v>
      </c>
      <c r="H196" s="62"/>
      <c r="I196" s="62"/>
      <c r="J196" s="62"/>
      <c r="K196" s="62"/>
      <c r="L196" s="62"/>
      <c r="M196" s="62"/>
      <c r="N196" s="62"/>
      <c r="O196" s="62"/>
      <c r="P196" s="62"/>
      <c r="Q196" s="62"/>
      <c r="R196" s="62"/>
      <c r="S196" s="62"/>
      <c r="T196" s="62"/>
      <c r="U196" s="62"/>
      <c r="V196" s="62"/>
      <c r="W196" s="62"/>
    </row>
    <row r="197" spans="1:23" x14ac:dyDescent="0.25">
      <c r="A197" s="68"/>
      <c r="B197" s="133">
        <v>3213</v>
      </c>
      <c r="C197" s="66"/>
      <c r="D197" s="69" t="s">
        <v>139</v>
      </c>
      <c r="E197" s="64">
        <v>13.27</v>
      </c>
      <c r="F197" s="64">
        <v>0</v>
      </c>
      <c r="G197" s="64">
        <f t="shared" si="5"/>
        <v>0</v>
      </c>
      <c r="H197" s="62"/>
      <c r="I197" s="62"/>
      <c r="J197" s="62"/>
      <c r="K197" s="62"/>
      <c r="L197" s="62"/>
      <c r="M197" s="62"/>
      <c r="N197" s="62"/>
      <c r="O197" s="62"/>
      <c r="P197" s="62"/>
      <c r="Q197" s="62"/>
      <c r="R197" s="62"/>
      <c r="S197" s="62"/>
      <c r="T197" s="62"/>
      <c r="U197" s="62"/>
      <c r="V197" s="62"/>
      <c r="W197" s="62"/>
    </row>
    <row r="198" spans="1:23" ht="15" customHeight="1" x14ac:dyDescent="0.25">
      <c r="A198" s="68"/>
      <c r="B198" s="133">
        <v>3214</v>
      </c>
      <c r="C198" s="66"/>
      <c r="D198" s="69" t="s">
        <v>138</v>
      </c>
      <c r="E198" s="64">
        <v>146</v>
      </c>
      <c r="F198" s="64">
        <v>0</v>
      </c>
      <c r="G198" s="64">
        <f t="shared" si="5"/>
        <v>0</v>
      </c>
      <c r="H198" s="62"/>
      <c r="I198" s="62"/>
      <c r="J198" s="62"/>
      <c r="K198" s="62"/>
      <c r="L198" s="62"/>
      <c r="M198" s="62"/>
      <c r="N198" s="62"/>
      <c r="O198" s="62"/>
      <c r="P198" s="62"/>
      <c r="Q198" s="62"/>
      <c r="R198" s="62"/>
      <c r="S198" s="62"/>
      <c r="T198" s="62"/>
      <c r="U198" s="62"/>
      <c r="V198" s="62"/>
      <c r="W198" s="62"/>
    </row>
    <row r="199" spans="1:23" s="70" customFormat="1" x14ac:dyDescent="0.25">
      <c r="A199" s="98"/>
      <c r="B199" s="137">
        <v>322</v>
      </c>
      <c r="C199" s="112"/>
      <c r="D199" s="151" t="s">
        <v>88</v>
      </c>
      <c r="E199" s="72">
        <f>SUM(E200:E205)</f>
        <v>1357.78</v>
      </c>
      <c r="F199" s="72">
        <f>SUM(F200:F205)</f>
        <v>0</v>
      </c>
      <c r="G199" s="263">
        <f t="shared" ref="G199:G262" si="29">SUM(F199/E199)*100</f>
        <v>0</v>
      </c>
      <c r="H199" s="62"/>
      <c r="I199" s="62"/>
      <c r="J199" s="62"/>
      <c r="K199" s="62"/>
      <c r="L199" s="62"/>
      <c r="M199" s="62"/>
      <c r="N199" s="62"/>
      <c r="O199" s="62"/>
      <c r="P199" s="62"/>
      <c r="Q199" s="62"/>
      <c r="R199" s="62"/>
      <c r="S199" s="62"/>
      <c r="T199" s="62"/>
      <c r="U199" s="62"/>
      <c r="V199" s="62"/>
      <c r="W199" s="62"/>
    </row>
    <row r="200" spans="1:23" x14ac:dyDescent="0.25">
      <c r="A200" s="68"/>
      <c r="B200" s="133">
        <v>3221</v>
      </c>
      <c r="C200" s="66"/>
      <c r="D200" s="152" t="s">
        <v>148</v>
      </c>
      <c r="E200" s="64">
        <v>66.36</v>
      </c>
      <c r="F200" s="64"/>
      <c r="G200" s="64">
        <f t="shared" si="29"/>
        <v>0</v>
      </c>
      <c r="H200" s="62"/>
      <c r="I200" s="62"/>
      <c r="J200" s="62"/>
      <c r="K200" s="62"/>
      <c r="L200" s="62"/>
      <c r="M200" s="62"/>
      <c r="N200" s="62"/>
      <c r="O200" s="62"/>
      <c r="P200" s="62"/>
      <c r="Q200" s="62"/>
      <c r="R200" s="62"/>
      <c r="S200" s="62"/>
      <c r="T200" s="62"/>
      <c r="U200" s="62"/>
      <c r="V200" s="62"/>
      <c r="W200" s="62"/>
    </row>
    <row r="201" spans="1:23" x14ac:dyDescent="0.25">
      <c r="A201" s="68"/>
      <c r="B201" s="133">
        <v>3222</v>
      </c>
      <c r="C201" s="66"/>
      <c r="D201" s="152" t="s">
        <v>87</v>
      </c>
      <c r="E201" s="64">
        <v>146</v>
      </c>
      <c r="F201" s="64"/>
      <c r="G201" s="64">
        <f t="shared" si="29"/>
        <v>0</v>
      </c>
      <c r="H201" s="62"/>
      <c r="I201" s="62"/>
      <c r="J201" s="62"/>
      <c r="K201" s="62"/>
      <c r="L201" s="62"/>
      <c r="M201" s="62"/>
      <c r="N201" s="62"/>
      <c r="O201" s="62"/>
      <c r="P201" s="62"/>
      <c r="Q201" s="62"/>
      <c r="R201" s="62"/>
      <c r="S201" s="62"/>
      <c r="T201" s="62"/>
      <c r="U201" s="62"/>
      <c r="V201" s="62"/>
      <c r="W201" s="62"/>
    </row>
    <row r="202" spans="1:23" x14ac:dyDescent="0.25">
      <c r="A202" s="68"/>
      <c r="B202" s="133">
        <v>3223</v>
      </c>
      <c r="C202" s="66"/>
      <c r="D202" s="152" t="s">
        <v>147</v>
      </c>
      <c r="E202" s="64">
        <v>663.61</v>
      </c>
      <c r="F202" s="64"/>
      <c r="G202" s="64">
        <f t="shared" si="29"/>
        <v>0</v>
      </c>
      <c r="H202" s="62"/>
      <c r="I202" s="62"/>
      <c r="J202" s="62"/>
      <c r="K202" s="62"/>
      <c r="L202" s="62"/>
      <c r="M202" s="62"/>
      <c r="N202" s="62"/>
      <c r="O202" s="62"/>
      <c r="P202" s="62"/>
      <c r="Q202" s="62"/>
      <c r="R202" s="62"/>
      <c r="S202" s="62"/>
      <c r="T202" s="62"/>
      <c r="U202" s="62"/>
      <c r="V202" s="62"/>
      <c r="W202" s="62"/>
    </row>
    <row r="203" spans="1:23" ht="25.5" x14ac:dyDescent="0.25">
      <c r="A203" s="68"/>
      <c r="B203" s="133">
        <v>3224</v>
      </c>
      <c r="C203" s="66"/>
      <c r="D203" s="152" t="s">
        <v>173</v>
      </c>
      <c r="E203" s="64">
        <v>0</v>
      </c>
      <c r="F203" s="64"/>
      <c r="G203" s="64" t="e">
        <f t="shared" si="29"/>
        <v>#DIV/0!</v>
      </c>
      <c r="H203" s="62"/>
      <c r="I203" s="62"/>
      <c r="J203" s="62"/>
      <c r="K203" s="62"/>
      <c r="L203" s="62"/>
      <c r="M203" s="62"/>
      <c r="N203" s="62"/>
      <c r="O203" s="62"/>
      <c r="P203" s="62"/>
      <c r="Q203" s="62"/>
      <c r="R203" s="62"/>
      <c r="S203" s="62"/>
      <c r="T203" s="62"/>
      <c r="U203" s="62"/>
      <c r="V203" s="62"/>
      <c r="W203" s="62"/>
    </row>
    <row r="204" spans="1:23" x14ac:dyDescent="0.25">
      <c r="A204" s="68"/>
      <c r="B204" s="133">
        <v>3225</v>
      </c>
      <c r="C204" s="66"/>
      <c r="D204" s="152" t="s">
        <v>128</v>
      </c>
      <c r="E204" s="64">
        <v>331.81</v>
      </c>
      <c r="F204" s="64"/>
      <c r="G204" s="64">
        <f t="shared" si="29"/>
        <v>0</v>
      </c>
      <c r="H204" s="62"/>
      <c r="I204" s="62"/>
      <c r="J204" s="62"/>
      <c r="K204" s="62"/>
      <c r="L204" s="62"/>
      <c r="M204" s="62"/>
      <c r="N204" s="62"/>
      <c r="O204" s="62"/>
      <c r="P204" s="62"/>
      <c r="Q204" s="62"/>
      <c r="R204" s="62"/>
      <c r="S204" s="62"/>
      <c r="T204" s="62"/>
      <c r="U204" s="62"/>
      <c r="V204" s="62"/>
      <c r="W204" s="62"/>
    </row>
    <row r="205" spans="1:23" ht="19.5" customHeight="1" x14ac:dyDescent="0.25">
      <c r="A205" s="68"/>
      <c r="B205" s="133">
        <v>3227</v>
      </c>
      <c r="C205" s="66"/>
      <c r="D205" s="152" t="s">
        <v>145</v>
      </c>
      <c r="E205" s="64">
        <v>150</v>
      </c>
      <c r="F205" s="64"/>
      <c r="G205" s="64">
        <f t="shared" si="29"/>
        <v>0</v>
      </c>
      <c r="H205" s="62"/>
      <c r="I205" s="62"/>
      <c r="J205" s="62"/>
      <c r="K205" s="62"/>
      <c r="L205" s="62"/>
      <c r="M205" s="62"/>
      <c r="N205" s="62"/>
      <c r="O205" s="62"/>
      <c r="P205" s="62"/>
      <c r="Q205" s="62"/>
      <c r="R205" s="62"/>
      <c r="S205" s="62"/>
      <c r="T205" s="62"/>
      <c r="U205" s="62"/>
      <c r="V205" s="62"/>
      <c r="W205" s="62"/>
    </row>
    <row r="206" spans="1:23" s="70" customFormat="1" x14ac:dyDescent="0.25">
      <c r="A206" s="98"/>
      <c r="B206" s="137">
        <v>323</v>
      </c>
      <c r="C206" s="112"/>
      <c r="D206" s="151" t="s">
        <v>92</v>
      </c>
      <c r="E206" s="72">
        <f>SUM(E207:E215)</f>
        <v>4214.6400000000003</v>
      </c>
      <c r="F206" s="72">
        <f>SUM(F207:F215)</f>
        <v>2151.94</v>
      </c>
      <c r="G206" s="263">
        <f t="shared" si="29"/>
        <v>51.058690659225938</v>
      </c>
      <c r="H206" s="62"/>
      <c r="I206" s="62"/>
      <c r="J206" s="62"/>
      <c r="K206" s="62"/>
      <c r="L206" s="62"/>
      <c r="M206" s="62"/>
      <c r="N206" s="62"/>
      <c r="O206" s="62"/>
      <c r="P206" s="62"/>
      <c r="Q206" s="62"/>
      <c r="R206" s="62"/>
      <c r="S206" s="62"/>
      <c r="T206" s="62"/>
      <c r="U206" s="62"/>
      <c r="V206" s="62"/>
      <c r="W206" s="62"/>
    </row>
    <row r="207" spans="1:23" x14ac:dyDescent="0.25">
      <c r="A207" s="68"/>
      <c r="B207" s="133">
        <v>3231</v>
      </c>
      <c r="C207" s="66"/>
      <c r="D207" s="69" t="s">
        <v>144</v>
      </c>
      <c r="E207" s="64">
        <v>10</v>
      </c>
      <c r="F207" s="64"/>
      <c r="G207" s="64">
        <f t="shared" si="29"/>
        <v>0</v>
      </c>
      <c r="H207" s="62"/>
      <c r="I207" s="62"/>
      <c r="J207" s="62"/>
      <c r="K207" s="62"/>
      <c r="L207" s="62"/>
      <c r="M207" s="62"/>
      <c r="N207" s="62"/>
      <c r="O207" s="62"/>
      <c r="P207" s="62"/>
      <c r="Q207" s="62"/>
      <c r="R207" s="62"/>
      <c r="S207" s="62"/>
      <c r="T207" s="62"/>
      <c r="U207" s="62"/>
      <c r="V207" s="62"/>
      <c r="W207" s="62"/>
    </row>
    <row r="208" spans="1:23" ht="19.5" customHeight="1" x14ac:dyDescent="0.25">
      <c r="A208" s="68"/>
      <c r="B208" s="133">
        <v>3232</v>
      </c>
      <c r="C208" s="66"/>
      <c r="D208" s="69" t="s">
        <v>143</v>
      </c>
      <c r="E208" s="64">
        <v>663.31</v>
      </c>
      <c r="F208" s="64"/>
      <c r="G208" s="64">
        <f t="shared" si="29"/>
        <v>0</v>
      </c>
      <c r="H208" s="62"/>
      <c r="I208" s="62"/>
      <c r="J208" s="62"/>
      <c r="K208" s="62"/>
      <c r="L208" s="62"/>
      <c r="M208" s="62"/>
      <c r="N208" s="62"/>
      <c r="O208" s="62"/>
      <c r="P208" s="62"/>
      <c r="Q208" s="62"/>
      <c r="R208" s="62"/>
      <c r="S208" s="62"/>
      <c r="T208" s="62"/>
      <c r="U208" s="62"/>
      <c r="V208" s="62"/>
      <c r="W208" s="62"/>
    </row>
    <row r="209" spans="1:23" x14ac:dyDescent="0.25">
      <c r="A209" s="68"/>
      <c r="B209" s="133">
        <v>3233</v>
      </c>
      <c r="C209" s="66"/>
      <c r="D209" s="69" t="s">
        <v>142</v>
      </c>
      <c r="E209" s="64">
        <v>252.18</v>
      </c>
      <c r="F209" s="64"/>
      <c r="G209" s="64">
        <f t="shared" si="29"/>
        <v>0</v>
      </c>
      <c r="H209" s="62"/>
      <c r="I209" s="62"/>
      <c r="J209" s="62"/>
      <c r="K209" s="62"/>
      <c r="L209" s="62"/>
      <c r="M209" s="62"/>
      <c r="N209" s="62"/>
      <c r="O209" s="62"/>
      <c r="P209" s="62"/>
      <c r="Q209" s="62"/>
      <c r="R209" s="62"/>
      <c r="S209" s="62"/>
      <c r="T209" s="62"/>
      <c r="U209" s="62"/>
      <c r="V209" s="62"/>
      <c r="W209" s="62"/>
    </row>
    <row r="210" spans="1:23" x14ac:dyDescent="0.25">
      <c r="A210" s="68"/>
      <c r="B210" s="133">
        <v>3234</v>
      </c>
      <c r="C210" s="66"/>
      <c r="D210" s="69" t="s">
        <v>141</v>
      </c>
      <c r="E210" s="64">
        <v>663.31</v>
      </c>
      <c r="F210" s="64"/>
      <c r="G210" s="64">
        <f t="shared" si="29"/>
        <v>0</v>
      </c>
      <c r="H210" s="62"/>
      <c r="I210" s="62"/>
      <c r="J210" s="62"/>
      <c r="K210" s="62"/>
      <c r="L210" s="62"/>
      <c r="M210" s="62"/>
      <c r="N210" s="62"/>
      <c r="O210" s="62"/>
      <c r="P210" s="62"/>
      <c r="Q210" s="62"/>
      <c r="R210" s="62"/>
      <c r="S210" s="62"/>
      <c r="T210" s="62"/>
      <c r="U210" s="62"/>
      <c r="V210" s="62"/>
      <c r="W210" s="62"/>
    </row>
    <row r="211" spans="1:23" x14ac:dyDescent="0.25">
      <c r="A211" s="68"/>
      <c r="B211" s="133">
        <v>3235</v>
      </c>
      <c r="C211" s="66"/>
      <c r="D211" s="69" t="s">
        <v>140</v>
      </c>
      <c r="E211" s="64">
        <v>0</v>
      </c>
      <c r="F211" s="64"/>
      <c r="G211" s="64" t="e">
        <f t="shared" si="29"/>
        <v>#DIV/0!</v>
      </c>
      <c r="H211" s="62"/>
      <c r="I211" s="62"/>
      <c r="J211" s="62"/>
      <c r="K211" s="62"/>
      <c r="L211" s="62"/>
      <c r="M211" s="62"/>
      <c r="N211" s="62"/>
      <c r="O211" s="62"/>
      <c r="P211" s="62"/>
      <c r="Q211" s="62"/>
      <c r="R211" s="62"/>
      <c r="S211" s="62"/>
      <c r="T211" s="62"/>
      <c r="U211" s="62"/>
      <c r="V211" s="62"/>
      <c r="W211" s="62"/>
    </row>
    <row r="212" spans="1:23" x14ac:dyDescent="0.25">
      <c r="A212" s="68"/>
      <c r="B212" s="133">
        <v>3236</v>
      </c>
      <c r="C212" s="66"/>
      <c r="D212" s="69" t="s">
        <v>127</v>
      </c>
      <c r="E212" s="64">
        <v>15</v>
      </c>
      <c r="F212" s="64"/>
      <c r="G212" s="64">
        <f t="shared" si="29"/>
        <v>0</v>
      </c>
      <c r="H212" s="62"/>
      <c r="I212" s="62"/>
      <c r="J212" s="62"/>
      <c r="K212" s="62"/>
      <c r="L212" s="62"/>
      <c r="M212" s="62"/>
      <c r="N212" s="62"/>
      <c r="O212" s="62"/>
      <c r="P212" s="62"/>
      <c r="Q212" s="62"/>
      <c r="R212" s="62"/>
      <c r="S212" s="62"/>
      <c r="T212" s="62"/>
      <c r="U212" s="62"/>
      <c r="V212" s="62"/>
      <c r="W212" s="62"/>
    </row>
    <row r="213" spans="1:23" x14ac:dyDescent="0.25">
      <c r="A213" s="68"/>
      <c r="B213" s="133">
        <v>3237</v>
      </c>
      <c r="C213" s="66"/>
      <c r="D213" s="69" t="s">
        <v>126</v>
      </c>
      <c r="E213" s="64">
        <v>2585.84</v>
      </c>
      <c r="F213" s="64">
        <v>2035.3</v>
      </c>
      <c r="G213" s="64">
        <f t="shared" si="29"/>
        <v>78.709432911549044</v>
      </c>
      <c r="H213" s="62"/>
      <c r="I213" s="62"/>
      <c r="J213" s="62"/>
      <c r="K213" s="62"/>
      <c r="L213" s="62"/>
      <c r="M213" s="62"/>
      <c r="N213" s="62"/>
      <c r="O213" s="62"/>
      <c r="P213" s="62"/>
      <c r="Q213" s="62"/>
      <c r="R213" s="62"/>
      <c r="S213" s="62"/>
      <c r="T213" s="62"/>
      <c r="U213" s="62"/>
      <c r="V213" s="62"/>
      <c r="W213" s="62"/>
    </row>
    <row r="214" spans="1:23" x14ac:dyDescent="0.25">
      <c r="A214" s="68"/>
      <c r="B214" s="133">
        <v>3238</v>
      </c>
      <c r="C214" s="66"/>
      <c r="D214" s="69" t="s">
        <v>137</v>
      </c>
      <c r="E214" s="64">
        <v>5</v>
      </c>
      <c r="F214" s="64">
        <v>3.32</v>
      </c>
      <c r="G214" s="64">
        <f t="shared" si="29"/>
        <v>66.399999999999991</v>
      </c>
      <c r="H214" s="62"/>
      <c r="I214" s="62"/>
      <c r="J214" s="62"/>
      <c r="K214" s="62"/>
      <c r="L214" s="62"/>
      <c r="M214" s="62"/>
      <c r="N214" s="62"/>
      <c r="O214" s="62"/>
      <c r="P214" s="62"/>
      <c r="Q214" s="62"/>
      <c r="R214" s="62"/>
      <c r="S214" s="62"/>
      <c r="T214" s="62"/>
      <c r="U214" s="62"/>
      <c r="V214" s="62"/>
      <c r="W214" s="62"/>
    </row>
    <row r="215" spans="1:23" x14ac:dyDescent="0.25">
      <c r="A215" s="68"/>
      <c r="B215" s="133">
        <v>3239</v>
      </c>
      <c r="C215" s="66"/>
      <c r="D215" s="69" t="s">
        <v>136</v>
      </c>
      <c r="E215" s="64">
        <v>20</v>
      </c>
      <c r="F215" s="64">
        <v>113.32</v>
      </c>
      <c r="G215" s="64">
        <f t="shared" si="29"/>
        <v>566.59999999999991</v>
      </c>
      <c r="H215" s="62"/>
      <c r="I215" s="62"/>
      <c r="J215" s="62"/>
      <c r="K215" s="62"/>
      <c r="L215" s="62"/>
      <c r="M215" s="62"/>
      <c r="N215" s="62"/>
      <c r="O215" s="62"/>
      <c r="P215" s="62"/>
      <c r="Q215" s="62"/>
      <c r="R215" s="62"/>
      <c r="S215" s="62"/>
      <c r="T215" s="62"/>
      <c r="U215" s="62"/>
      <c r="V215" s="62"/>
      <c r="W215" s="62"/>
    </row>
    <row r="216" spans="1:23" s="70" customFormat="1" x14ac:dyDescent="0.25">
      <c r="A216" s="98"/>
      <c r="B216" s="137">
        <v>329</v>
      </c>
      <c r="C216" s="74"/>
      <c r="D216" s="136" t="s">
        <v>75</v>
      </c>
      <c r="E216" s="72">
        <f>SUM(E217:E221)</f>
        <v>285</v>
      </c>
      <c r="F216" s="72">
        <f>SUM(F217:F221)</f>
        <v>374.47</v>
      </c>
      <c r="G216" s="263">
        <f t="shared" si="29"/>
        <v>131.39298245614034</v>
      </c>
      <c r="H216" s="62"/>
      <c r="I216" s="62"/>
      <c r="J216" s="62"/>
      <c r="K216" s="62"/>
      <c r="L216" s="62"/>
      <c r="M216" s="62"/>
      <c r="N216" s="62"/>
      <c r="O216" s="62"/>
      <c r="P216" s="62"/>
      <c r="Q216" s="62"/>
      <c r="R216" s="62"/>
      <c r="S216" s="62"/>
      <c r="T216" s="62"/>
      <c r="U216" s="62"/>
      <c r="V216" s="62"/>
      <c r="W216" s="62"/>
    </row>
    <row r="217" spans="1:23" x14ac:dyDescent="0.25">
      <c r="A217" s="68"/>
      <c r="B217" s="133">
        <v>3293</v>
      </c>
      <c r="C217" s="66"/>
      <c r="D217" s="69" t="s">
        <v>157</v>
      </c>
      <c r="E217" s="64">
        <v>285</v>
      </c>
      <c r="F217" s="64">
        <v>107.47</v>
      </c>
      <c r="G217" s="64">
        <f t="shared" si="29"/>
        <v>37.708771929824557</v>
      </c>
      <c r="H217" s="62"/>
      <c r="I217" s="62"/>
      <c r="J217" s="62"/>
      <c r="K217" s="62"/>
      <c r="L217" s="62"/>
      <c r="M217" s="62"/>
      <c r="N217" s="62"/>
      <c r="O217" s="62"/>
      <c r="P217" s="62"/>
      <c r="Q217" s="62"/>
      <c r="R217" s="62"/>
      <c r="S217" s="62"/>
      <c r="T217" s="62"/>
      <c r="U217" s="62"/>
      <c r="V217" s="62"/>
      <c r="W217" s="62"/>
    </row>
    <row r="218" spans="1:23" x14ac:dyDescent="0.25">
      <c r="A218" s="68"/>
      <c r="B218" s="133">
        <v>3294</v>
      </c>
      <c r="C218" s="66"/>
      <c r="D218" s="69" t="s">
        <v>172</v>
      </c>
      <c r="E218" s="64">
        <v>0</v>
      </c>
      <c r="F218" s="64">
        <v>70</v>
      </c>
      <c r="G218" s="64" t="e">
        <f t="shared" si="29"/>
        <v>#DIV/0!</v>
      </c>
      <c r="H218" s="62"/>
      <c r="I218" s="62"/>
      <c r="J218" s="62"/>
      <c r="K218" s="62"/>
      <c r="L218" s="62"/>
      <c r="M218" s="62"/>
      <c r="N218" s="62"/>
      <c r="O218" s="62"/>
      <c r="P218" s="62"/>
      <c r="Q218" s="62"/>
      <c r="R218" s="62"/>
      <c r="S218" s="62"/>
      <c r="T218" s="62"/>
      <c r="U218" s="62"/>
      <c r="V218" s="62"/>
      <c r="W218" s="62"/>
    </row>
    <row r="219" spans="1:23" x14ac:dyDescent="0.25">
      <c r="A219" s="68"/>
      <c r="B219" s="133">
        <v>3295</v>
      </c>
      <c r="C219" s="66"/>
      <c r="D219" s="69" t="s">
        <v>171</v>
      </c>
      <c r="E219" s="64">
        <v>0</v>
      </c>
      <c r="F219" s="64"/>
      <c r="G219" s="64" t="e">
        <f t="shared" si="29"/>
        <v>#DIV/0!</v>
      </c>
      <c r="H219" s="62"/>
      <c r="I219" s="62"/>
      <c r="J219" s="62"/>
      <c r="K219" s="62"/>
      <c r="L219" s="62"/>
      <c r="M219" s="62"/>
      <c r="N219" s="62"/>
      <c r="O219" s="62"/>
      <c r="P219" s="62"/>
      <c r="Q219" s="62"/>
      <c r="R219" s="62"/>
      <c r="S219" s="62"/>
      <c r="T219" s="62"/>
      <c r="U219" s="62"/>
      <c r="V219" s="62"/>
      <c r="W219" s="62"/>
    </row>
    <row r="220" spans="1:23" x14ac:dyDescent="0.25">
      <c r="A220" s="68"/>
      <c r="B220" s="133">
        <v>3296</v>
      </c>
      <c r="C220" s="66"/>
      <c r="D220" s="69" t="s">
        <v>162</v>
      </c>
      <c r="E220" s="64">
        <v>0</v>
      </c>
      <c r="F220" s="64"/>
      <c r="G220" s="64" t="e">
        <f t="shared" si="29"/>
        <v>#DIV/0!</v>
      </c>
      <c r="H220" s="62"/>
      <c r="I220" s="62"/>
      <c r="J220" s="62"/>
      <c r="K220" s="62"/>
      <c r="L220" s="62"/>
      <c r="M220" s="62"/>
      <c r="N220" s="62"/>
      <c r="O220" s="62"/>
      <c r="P220" s="62"/>
      <c r="Q220" s="62"/>
      <c r="R220" s="62"/>
      <c r="S220" s="62"/>
      <c r="T220" s="62"/>
      <c r="U220" s="62"/>
      <c r="V220" s="62"/>
      <c r="W220" s="62"/>
    </row>
    <row r="221" spans="1:23" ht="14.25" customHeight="1" x14ac:dyDescent="0.25">
      <c r="A221" s="68"/>
      <c r="B221" s="133">
        <v>3299</v>
      </c>
      <c r="C221" s="66"/>
      <c r="D221" s="69" t="s">
        <v>75</v>
      </c>
      <c r="E221" s="64">
        <v>0</v>
      </c>
      <c r="F221" s="64">
        <v>197</v>
      </c>
      <c r="G221" s="64" t="e">
        <f t="shared" si="29"/>
        <v>#DIV/0!</v>
      </c>
      <c r="H221" s="62"/>
      <c r="I221" s="62"/>
      <c r="J221" s="62"/>
      <c r="K221" s="62"/>
      <c r="L221" s="62"/>
      <c r="M221" s="62"/>
      <c r="N221" s="62"/>
      <c r="O221" s="62"/>
      <c r="P221" s="62"/>
      <c r="Q221" s="62"/>
      <c r="R221" s="62"/>
      <c r="S221" s="62"/>
      <c r="T221" s="62"/>
      <c r="U221" s="62"/>
      <c r="V221" s="62"/>
      <c r="W221" s="62"/>
    </row>
    <row r="222" spans="1:23" s="77" customFormat="1" x14ac:dyDescent="0.25">
      <c r="A222" s="100"/>
      <c r="B222" s="135">
        <v>34</v>
      </c>
      <c r="C222" s="81"/>
      <c r="D222" s="80" t="s">
        <v>161</v>
      </c>
      <c r="E222" s="79">
        <f>E223</f>
        <v>0</v>
      </c>
      <c r="F222" s="79">
        <f>F223</f>
        <v>0</v>
      </c>
      <c r="G222" s="64" t="e">
        <f t="shared" si="29"/>
        <v>#DIV/0!</v>
      </c>
      <c r="H222" s="62"/>
      <c r="I222" s="62"/>
      <c r="J222" s="62"/>
      <c r="K222" s="62"/>
      <c r="L222" s="62"/>
      <c r="M222" s="62"/>
      <c r="N222" s="62"/>
      <c r="O222" s="62"/>
      <c r="P222" s="62"/>
      <c r="Q222" s="62"/>
      <c r="R222" s="62"/>
      <c r="S222" s="62"/>
      <c r="T222" s="62"/>
      <c r="U222" s="62"/>
      <c r="V222" s="62"/>
      <c r="W222" s="62"/>
    </row>
    <row r="223" spans="1:23" s="70" customFormat="1" x14ac:dyDescent="0.25">
      <c r="A223" s="98"/>
      <c r="B223" s="137">
        <v>343</v>
      </c>
      <c r="C223" s="74"/>
      <c r="D223" s="73" t="s">
        <v>170</v>
      </c>
      <c r="E223" s="72">
        <f>E225+E224</f>
        <v>0</v>
      </c>
      <c r="F223" s="72"/>
      <c r="G223" s="263" t="e">
        <f t="shared" si="29"/>
        <v>#DIV/0!</v>
      </c>
      <c r="H223" s="62"/>
      <c r="I223" s="62"/>
      <c r="J223" s="62"/>
      <c r="K223" s="62"/>
      <c r="L223" s="62"/>
      <c r="M223" s="62"/>
      <c r="N223" s="62"/>
      <c r="O223" s="62"/>
      <c r="P223" s="62"/>
      <c r="Q223" s="62"/>
      <c r="R223" s="62"/>
      <c r="S223" s="62"/>
      <c r="T223" s="62"/>
      <c r="U223" s="62"/>
      <c r="V223" s="62"/>
      <c r="W223" s="62"/>
    </row>
    <row r="224" spans="1:23" ht="16.5" customHeight="1" x14ac:dyDescent="0.25">
      <c r="A224" s="68"/>
      <c r="B224" s="133">
        <v>3431</v>
      </c>
      <c r="C224" s="66"/>
      <c r="D224" s="69" t="s">
        <v>169</v>
      </c>
      <c r="E224" s="64">
        <v>0</v>
      </c>
      <c r="F224" s="64"/>
      <c r="G224" s="64" t="e">
        <f t="shared" si="29"/>
        <v>#DIV/0!</v>
      </c>
      <c r="H224" s="62"/>
      <c r="I224" s="62"/>
      <c r="J224" s="62"/>
      <c r="K224" s="62"/>
      <c r="L224" s="62"/>
      <c r="M224" s="62"/>
      <c r="N224" s="62"/>
      <c r="O224" s="62"/>
      <c r="P224" s="62"/>
      <c r="Q224" s="62"/>
      <c r="R224" s="62"/>
      <c r="S224" s="62"/>
      <c r="T224" s="62"/>
      <c r="U224" s="62"/>
      <c r="V224" s="62"/>
      <c r="W224" s="62"/>
    </row>
    <row r="225" spans="1:23" x14ac:dyDescent="0.25">
      <c r="A225" s="68"/>
      <c r="B225" s="133">
        <v>3433</v>
      </c>
      <c r="C225" s="66"/>
      <c r="D225" s="69" t="s">
        <v>160</v>
      </c>
      <c r="E225" s="64">
        <v>0</v>
      </c>
      <c r="F225" s="64"/>
      <c r="G225" s="64" t="e">
        <f t="shared" si="29"/>
        <v>#DIV/0!</v>
      </c>
      <c r="H225" s="62"/>
      <c r="I225" s="62"/>
      <c r="J225" s="62"/>
      <c r="K225" s="62"/>
      <c r="L225" s="62"/>
      <c r="M225" s="62"/>
      <c r="N225" s="62"/>
      <c r="O225" s="62"/>
      <c r="P225" s="62"/>
      <c r="Q225" s="62"/>
      <c r="R225" s="62"/>
      <c r="S225" s="62"/>
      <c r="T225" s="62"/>
      <c r="U225" s="62"/>
      <c r="V225" s="62"/>
      <c r="W225" s="62"/>
    </row>
    <row r="226" spans="1:23" x14ac:dyDescent="0.25">
      <c r="A226" s="165"/>
      <c r="B226" s="164">
        <v>4</v>
      </c>
      <c r="C226" s="163"/>
      <c r="D226" s="162" t="s">
        <v>12</v>
      </c>
      <c r="E226" s="86">
        <f t="shared" ref="E226:E227" si="30">E227</f>
        <v>0</v>
      </c>
      <c r="F226" s="86"/>
      <c r="G226" s="260" t="e">
        <f t="shared" si="29"/>
        <v>#DIV/0!</v>
      </c>
      <c r="H226" s="62"/>
      <c r="I226" s="62"/>
      <c r="J226" s="62"/>
      <c r="K226" s="62"/>
      <c r="L226" s="62"/>
      <c r="M226" s="62"/>
      <c r="N226" s="62"/>
      <c r="O226" s="62"/>
      <c r="P226" s="62"/>
      <c r="Q226" s="62"/>
      <c r="R226" s="62"/>
      <c r="S226" s="62"/>
      <c r="T226" s="62"/>
      <c r="U226" s="62"/>
      <c r="V226" s="62"/>
      <c r="W226" s="62"/>
    </row>
    <row r="227" spans="1:23" x14ac:dyDescent="0.25">
      <c r="A227" s="161"/>
      <c r="B227" s="159">
        <v>42</v>
      </c>
      <c r="C227" s="160"/>
      <c r="D227" s="158" t="s">
        <v>168</v>
      </c>
      <c r="E227" s="79">
        <f t="shared" si="30"/>
        <v>0</v>
      </c>
      <c r="F227" s="79"/>
      <c r="G227" s="64" t="e">
        <f t="shared" si="29"/>
        <v>#DIV/0!</v>
      </c>
      <c r="H227" s="62"/>
      <c r="I227" s="62"/>
      <c r="J227" s="62"/>
      <c r="K227" s="62"/>
      <c r="L227" s="62"/>
      <c r="M227" s="62"/>
      <c r="N227" s="62"/>
      <c r="O227" s="62"/>
      <c r="P227" s="62"/>
      <c r="Q227" s="62"/>
      <c r="R227" s="62"/>
      <c r="S227" s="62"/>
      <c r="T227" s="62"/>
      <c r="U227" s="62"/>
      <c r="V227" s="62"/>
      <c r="W227" s="62"/>
    </row>
    <row r="228" spans="1:23" x14ac:dyDescent="0.25">
      <c r="A228" s="100"/>
      <c r="B228" s="159">
        <v>422</v>
      </c>
      <c r="C228" s="115"/>
      <c r="D228" s="158" t="s">
        <v>112</v>
      </c>
      <c r="E228" s="79">
        <f>SUM(E229+E230)</f>
        <v>0</v>
      </c>
      <c r="F228" s="79"/>
      <c r="G228" s="64" t="e">
        <f t="shared" si="29"/>
        <v>#DIV/0!</v>
      </c>
      <c r="H228" s="62"/>
      <c r="I228" s="62"/>
      <c r="J228" s="62"/>
      <c r="K228" s="62"/>
      <c r="L228" s="62"/>
      <c r="M228" s="62"/>
      <c r="N228" s="62"/>
      <c r="O228" s="62"/>
      <c r="P228" s="62"/>
      <c r="Q228" s="62"/>
      <c r="R228" s="62"/>
      <c r="S228" s="62"/>
      <c r="T228" s="62"/>
      <c r="U228" s="62"/>
      <c r="V228" s="62"/>
      <c r="W228" s="62"/>
    </row>
    <row r="229" spans="1:23" x14ac:dyDescent="0.25">
      <c r="A229" s="68"/>
      <c r="B229" s="157">
        <v>4221</v>
      </c>
      <c r="C229" s="66"/>
      <c r="D229" s="152" t="s">
        <v>96</v>
      </c>
      <c r="E229" s="64">
        <v>0</v>
      </c>
      <c r="F229" s="64"/>
      <c r="G229" s="64" t="e">
        <f t="shared" si="29"/>
        <v>#DIV/0!</v>
      </c>
      <c r="H229" s="62"/>
      <c r="I229" s="62"/>
      <c r="J229" s="62"/>
      <c r="K229" s="62"/>
      <c r="L229" s="62"/>
      <c r="M229" s="62"/>
      <c r="N229" s="62"/>
      <c r="O229" s="62"/>
      <c r="P229" s="62"/>
      <c r="Q229" s="62"/>
      <c r="R229" s="62"/>
      <c r="S229" s="62"/>
      <c r="T229" s="62"/>
      <c r="U229" s="62"/>
      <c r="V229" s="62"/>
      <c r="W229" s="62"/>
    </row>
    <row r="230" spans="1:23" x14ac:dyDescent="0.25">
      <c r="A230" s="68"/>
      <c r="B230" s="133">
        <v>4227</v>
      </c>
      <c r="C230" s="66"/>
      <c r="D230" s="132" t="s">
        <v>167</v>
      </c>
      <c r="E230" s="64">
        <v>0</v>
      </c>
      <c r="F230" s="64"/>
      <c r="G230" s="64" t="e">
        <f t="shared" si="29"/>
        <v>#DIV/0!</v>
      </c>
      <c r="H230" s="62"/>
      <c r="I230" s="62"/>
      <c r="J230" s="62"/>
      <c r="K230" s="62"/>
      <c r="L230" s="62"/>
      <c r="M230" s="62"/>
      <c r="N230" s="62"/>
      <c r="O230" s="62"/>
      <c r="P230" s="62"/>
      <c r="Q230" s="62"/>
      <c r="R230" s="62"/>
      <c r="S230" s="62"/>
      <c r="T230" s="62"/>
      <c r="U230" s="62"/>
      <c r="V230" s="62"/>
      <c r="W230" s="62"/>
    </row>
    <row r="231" spans="1:23" s="91" customFormat="1" ht="26.25" x14ac:dyDescent="0.25">
      <c r="A231" s="109" t="s">
        <v>166</v>
      </c>
      <c r="B231" s="150"/>
      <c r="C231" s="95"/>
      <c r="D231" s="149" t="s">
        <v>165</v>
      </c>
      <c r="E231" s="92"/>
      <c r="F231" s="92"/>
      <c r="G231" s="64" t="e">
        <f t="shared" si="29"/>
        <v>#DIV/0!</v>
      </c>
      <c r="H231" s="62"/>
      <c r="I231" s="62"/>
      <c r="J231" s="62"/>
      <c r="K231" s="62"/>
      <c r="L231" s="62"/>
      <c r="M231" s="62"/>
      <c r="N231" s="62"/>
      <c r="O231" s="62"/>
      <c r="P231" s="62"/>
      <c r="Q231" s="62"/>
      <c r="R231" s="62"/>
      <c r="S231" s="62"/>
      <c r="T231" s="62"/>
      <c r="U231" s="62"/>
      <c r="V231" s="62"/>
      <c r="W231" s="62"/>
    </row>
    <row r="232" spans="1:23" s="91" customFormat="1" x14ac:dyDescent="0.25">
      <c r="A232" s="108" t="s">
        <v>82</v>
      </c>
      <c r="B232" s="107"/>
      <c r="C232" s="106"/>
      <c r="D232" s="105" t="s">
        <v>81</v>
      </c>
      <c r="E232" s="63"/>
      <c r="F232" s="63"/>
      <c r="G232" s="64" t="e">
        <f t="shared" si="29"/>
        <v>#DIV/0!</v>
      </c>
      <c r="H232" s="62"/>
      <c r="I232" s="62"/>
      <c r="J232" s="62"/>
      <c r="K232" s="62"/>
      <c r="L232" s="62"/>
      <c r="M232" s="62"/>
      <c r="N232" s="62"/>
      <c r="O232" s="62"/>
      <c r="P232" s="62"/>
      <c r="Q232" s="62"/>
      <c r="R232" s="62"/>
      <c r="S232" s="62"/>
      <c r="T232" s="62"/>
      <c r="U232" s="62"/>
      <c r="V232" s="62"/>
      <c r="W232" s="62"/>
    </row>
    <row r="233" spans="1:23" s="84" customFormat="1" x14ac:dyDescent="0.25">
      <c r="A233" s="102"/>
      <c r="B233" s="139">
        <v>3</v>
      </c>
      <c r="C233" s="88"/>
      <c r="D233" s="138" t="s">
        <v>10</v>
      </c>
      <c r="E233" s="86">
        <f>E234+E242</f>
        <v>1427516.01</v>
      </c>
      <c r="F233" s="86">
        <f>F234+F242</f>
        <v>880516.81999999983</v>
      </c>
      <c r="G233" s="260">
        <f t="shared" si="29"/>
        <v>61.68174744323882</v>
      </c>
      <c r="H233" s="62"/>
      <c r="I233" s="62"/>
      <c r="J233" s="62"/>
      <c r="K233" s="62"/>
      <c r="L233" s="62"/>
      <c r="M233" s="62"/>
      <c r="N233" s="62"/>
      <c r="O233" s="62"/>
      <c r="P233" s="62"/>
      <c r="Q233" s="62"/>
      <c r="R233" s="62"/>
      <c r="S233" s="62"/>
      <c r="T233" s="62"/>
      <c r="U233" s="62"/>
      <c r="V233" s="62"/>
      <c r="W233" s="62"/>
    </row>
    <row r="234" spans="1:23" s="77" customFormat="1" x14ac:dyDescent="0.25">
      <c r="A234" s="100"/>
      <c r="B234" s="135">
        <v>31</v>
      </c>
      <c r="C234" s="81"/>
      <c r="D234" s="134" t="s">
        <v>11</v>
      </c>
      <c r="E234" s="79">
        <f>E235+E237+E239</f>
        <v>1361369.73</v>
      </c>
      <c r="F234" s="79">
        <f>F235+F237+F239</f>
        <v>854707.74999999988</v>
      </c>
      <c r="G234" s="64">
        <f t="shared" si="29"/>
        <v>62.782925987343638</v>
      </c>
      <c r="H234" s="62"/>
      <c r="I234" s="62"/>
      <c r="J234" s="62"/>
      <c r="K234" s="62"/>
      <c r="L234" s="62"/>
      <c r="M234" s="62"/>
      <c r="N234" s="62"/>
      <c r="O234" s="62"/>
      <c r="P234" s="62"/>
      <c r="Q234" s="62"/>
      <c r="R234" s="62"/>
      <c r="S234" s="62"/>
      <c r="T234" s="62"/>
      <c r="U234" s="62"/>
      <c r="V234" s="62"/>
      <c r="W234" s="62"/>
    </row>
    <row r="235" spans="1:23" s="70" customFormat="1" x14ac:dyDescent="0.25">
      <c r="A235" s="98"/>
      <c r="B235" s="137">
        <v>311</v>
      </c>
      <c r="C235" s="74"/>
      <c r="D235" s="136" t="s">
        <v>111</v>
      </c>
      <c r="E235" s="72">
        <f>E236</f>
        <v>1130160</v>
      </c>
      <c r="F235" s="72">
        <f>F236</f>
        <v>717044.34</v>
      </c>
      <c r="G235" s="263">
        <f t="shared" si="29"/>
        <v>63.446267785092367</v>
      </c>
      <c r="H235" s="62"/>
      <c r="I235" s="62"/>
      <c r="J235" s="62"/>
      <c r="K235" s="62"/>
      <c r="L235" s="62"/>
      <c r="M235" s="62"/>
      <c r="N235" s="62"/>
      <c r="O235" s="62"/>
      <c r="P235" s="62"/>
      <c r="Q235" s="62"/>
      <c r="R235" s="62"/>
      <c r="S235" s="62"/>
      <c r="T235" s="62"/>
      <c r="U235" s="62"/>
      <c r="V235" s="62"/>
      <c r="W235" s="62"/>
    </row>
    <row r="236" spans="1:23" x14ac:dyDescent="0.25">
      <c r="A236" s="68"/>
      <c r="B236" s="133">
        <v>3111</v>
      </c>
      <c r="C236" s="66"/>
      <c r="D236" s="132" t="s">
        <v>110</v>
      </c>
      <c r="E236" s="64">
        <v>1130160</v>
      </c>
      <c r="F236" s="64">
        <v>717044.34</v>
      </c>
      <c r="G236" s="64">
        <f t="shared" si="29"/>
        <v>63.446267785092367</v>
      </c>
      <c r="H236" s="62"/>
      <c r="I236" s="62"/>
      <c r="J236" s="62"/>
      <c r="K236" s="62"/>
      <c r="L236" s="62"/>
      <c r="M236" s="62"/>
      <c r="N236" s="62"/>
      <c r="O236" s="62"/>
      <c r="P236" s="62"/>
      <c r="Q236" s="62"/>
      <c r="R236" s="62"/>
      <c r="S236" s="62"/>
      <c r="T236" s="62"/>
      <c r="U236" s="62"/>
      <c r="V236" s="62"/>
      <c r="W236" s="62"/>
    </row>
    <row r="237" spans="1:23" s="70" customFormat="1" x14ac:dyDescent="0.25">
      <c r="A237" s="98"/>
      <c r="B237" s="137">
        <v>312</v>
      </c>
      <c r="C237" s="74"/>
      <c r="D237" s="136" t="s">
        <v>109</v>
      </c>
      <c r="E237" s="72">
        <f>E238</f>
        <v>44733.33</v>
      </c>
      <c r="F237" s="72">
        <f>F238</f>
        <v>20510.189999999999</v>
      </c>
      <c r="G237" s="263">
        <f t="shared" si="29"/>
        <v>45.849906546192734</v>
      </c>
      <c r="H237" s="62"/>
      <c r="I237" s="62"/>
      <c r="J237" s="62"/>
      <c r="K237" s="62"/>
      <c r="L237" s="62"/>
      <c r="M237" s="62"/>
      <c r="N237" s="62"/>
      <c r="O237" s="62"/>
      <c r="P237" s="62"/>
      <c r="Q237" s="62"/>
      <c r="R237" s="62"/>
      <c r="S237" s="62"/>
      <c r="T237" s="62"/>
      <c r="U237" s="62"/>
      <c r="V237" s="62"/>
      <c r="W237" s="62"/>
    </row>
    <row r="238" spans="1:23" x14ac:dyDescent="0.25">
      <c r="A238" s="68"/>
      <c r="B238" s="133">
        <v>3121</v>
      </c>
      <c r="C238" s="66"/>
      <c r="D238" s="132" t="s">
        <v>109</v>
      </c>
      <c r="E238" s="64">
        <v>44733.33</v>
      </c>
      <c r="F238" s="64">
        <v>20510.189999999999</v>
      </c>
      <c r="G238" s="64">
        <f t="shared" si="29"/>
        <v>45.849906546192734</v>
      </c>
      <c r="H238" s="62"/>
      <c r="I238" s="62"/>
      <c r="J238" s="62"/>
      <c r="K238" s="62"/>
      <c r="L238" s="62"/>
      <c r="M238" s="62"/>
      <c r="N238" s="62"/>
      <c r="O238" s="62"/>
      <c r="P238" s="62"/>
      <c r="Q238" s="62"/>
      <c r="R238" s="62"/>
      <c r="S238" s="62"/>
      <c r="T238" s="62"/>
      <c r="U238" s="62"/>
      <c r="V238" s="62"/>
      <c r="W238" s="62"/>
    </row>
    <row r="239" spans="1:23" s="70" customFormat="1" x14ac:dyDescent="0.25">
      <c r="A239" s="98"/>
      <c r="B239" s="137">
        <v>313</v>
      </c>
      <c r="C239" s="74"/>
      <c r="D239" s="136" t="s">
        <v>108</v>
      </c>
      <c r="E239" s="72">
        <f>E240+E241</f>
        <v>186476.4</v>
      </c>
      <c r="F239" s="72">
        <f>F240+F241</f>
        <v>117153.22</v>
      </c>
      <c r="G239" s="263">
        <f t="shared" si="29"/>
        <v>62.824689880328023</v>
      </c>
      <c r="H239" s="62"/>
      <c r="I239" s="62"/>
      <c r="J239" s="62"/>
      <c r="K239" s="62"/>
      <c r="L239" s="62"/>
      <c r="M239" s="62"/>
      <c r="N239" s="62"/>
      <c r="O239" s="62"/>
      <c r="P239" s="62"/>
      <c r="Q239" s="62"/>
      <c r="R239" s="62"/>
      <c r="S239" s="62"/>
      <c r="T239" s="62"/>
      <c r="U239" s="62"/>
      <c r="V239" s="62"/>
      <c r="W239" s="62"/>
    </row>
    <row r="240" spans="1:23" ht="15" customHeight="1" x14ac:dyDescent="0.25">
      <c r="A240" s="68"/>
      <c r="B240" s="133">
        <v>3132</v>
      </c>
      <c r="C240" s="66"/>
      <c r="D240" s="132" t="s">
        <v>107</v>
      </c>
      <c r="E240" s="64">
        <v>186476.4</v>
      </c>
      <c r="F240" s="64">
        <v>116957.66</v>
      </c>
      <c r="G240" s="64">
        <f t="shared" si="29"/>
        <v>62.719818700918729</v>
      </c>
      <c r="H240" s="62"/>
      <c r="I240" s="62"/>
      <c r="J240" s="62"/>
      <c r="K240" s="62"/>
      <c r="L240" s="62"/>
      <c r="M240" s="62"/>
      <c r="N240" s="62"/>
      <c r="O240" s="62"/>
      <c r="P240" s="62"/>
      <c r="Q240" s="62"/>
      <c r="R240" s="62"/>
      <c r="S240" s="62"/>
      <c r="T240" s="62"/>
      <c r="U240" s="62"/>
      <c r="V240" s="62"/>
      <c r="W240" s="62"/>
    </row>
    <row r="241" spans="1:23" ht="27" customHeight="1" x14ac:dyDescent="0.25">
      <c r="A241" s="68"/>
      <c r="B241" s="133">
        <v>3133</v>
      </c>
      <c r="C241" s="66"/>
      <c r="D241" s="132" t="s">
        <v>131</v>
      </c>
      <c r="E241" s="64">
        <v>0</v>
      </c>
      <c r="F241" s="64">
        <v>195.56</v>
      </c>
      <c r="G241" s="64" t="e">
        <f t="shared" si="29"/>
        <v>#DIV/0!</v>
      </c>
      <c r="H241" s="62"/>
      <c r="I241" s="62"/>
      <c r="J241" s="62"/>
      <c r="K241" s="62"/>
      <c r="L241" s="62"/>
      <c r="M241" s="62"/>
      <c r="N241" s="62"/>
      <c r="O241" s="62"/>
      <c r="P241" s="62"/>
      <c r="Q241" s="62"/>
      <c r="R241" s="62"/>
      <c r="S241" s="62"/>
      <c r="T241" s="62"/>
      <c r="U241" s="62"/>
      <c r="V241" s="62"/>
      <c r="W241" s="62"/>
    </row>
    <row r="242" spans="1:23" s="77" customFormat="1" x14ac:dyDescent="0.25">
      <c r="A242" s="100"/>
      <c r="B242" s="135">
        <v>32</v>
      </c>
      <c r="C242" s="81"/>
      <c r="D242" s="134" t="s">
        <v>27</v>
      </c>
      <c r="E242" s="79">
        <f>E243+E245</f>
        <v>66146.28</v>
      </c>
      <c r="F242" s="79">
        <f>F243+F245</f>
        <v>25809.07</v>
      </c>
      <c r="G242" s="64">
        <f t="shared" si="29"/>
        <v>39.018173055234548</v>
      </c>
      <c r="H242" s="62"/>
      <c r="I242" s="62"/>
      <c r="J242" s="62"/>
      <c r="K242" s="62"/>
      <c r="L242" s="62"/>
      <c r="M242" s="62"/>
      <c r="N242" s="62"/>
      <c r="O242" s="62"/>
      <c r="P242" s="62"/>
      <c r="Q242" s="62"/>
      <c r="R242" s="62"/>
      <c r="S242" s="62"/>
      <c r="T242" s="62"/>
      <c r="U242" s="62"/>
      <c r="V242" s="62"/>
      <c r="W242" s="62"/>
    </row>
    <row r="243" spans="1:23" s="70" customFormat="1" ht="17.25" customHeight="1" x14ac:dyDescent="0.25">
      <c r="A243" s="98"/>
      <c r="B243" s="137">
        <v>321</v>
      </c>
      <c r="C243" s="74"/>
      <c r="D243" s="136" t="s">
        <v>114</v>
      </c>
      <c r="E243" s="72">
        <f>E244</f>
        <v>62114.28</v>
      </c>
      <c r="F243" s="72">
        <f>F244</f>
        <v>23145.07</v>
      </c>
      <c r="G243" s="263">
        <f t="shared" si="29"/>
        <v>37.262075645085154</v>
      </c>
      <c r="H243" s="62"/>
      <c r="I243" s="62"/>
      <c r="J243" s="62"/>
      <c r="K243" s="62"/>
      <c r="L243" s="62"/>
      <c r="M243" s="62"/>
      <c r="N243" s="62"/>
      <c r="O243" s="62"/>
      <c r="P243" s="62"/>
      <c r="Q243" s="62"/>
      <c r="R243" s="62"/>
      <c r="S243" s="62"/>
      <c r="T243" s="62"/>
      <c r="U243" s="62"/>
      <c r="V243" s="62"/>
      <c r="W243" s="62"/>
    </row>
    <row r="244" spans="1:23" ht="16.5" customHeight="1" x14ac:dyDescent="0.25">
      <c r="A244" s="68"/>
      <c r="B244" s="133">
        <v>3212</v>
      </c>
      <c r="C244" s="66"/>
      <c r="D244" s="132" t="s">
        <v>164</v>
      </c>
      <c r="E244" s="64">
        <v>62114.28</v>
      </c>
      <c r="F244" s="64">
        <v>23145.07</v>
      </c>
      <c r="G244" s="64">
        <f t="shared" si="29"/>
        <v>37.262075645085154</v>
      </c>
      <c r="H244" s="62"/>
      <c r="I244" s="62"/>
      <c r="J244" s="62"/>
      <c r="K244" s="62"/>
      <c r="L244" s="62"/>
      <c r="M244" s="62"/>
      <c r="N244" s="62"/>
      <c r="O244" s="62"/>
      <c r="P244" s="62"/>
      <c r="Q244" s="62"/>
      <c r="R244" s="62"/>
      <c r="S244" s="62"/>
      <c r="T244" s="62"/>
      <c r="U244" s="62"/>
      <c r="V244" s="62"/>
      <c r="W244" s="62"/>
    </row>
    <row r="245" spans="1:23" s="70" customFormat="1" ht="18.75" customHeight="1" x14ac:dyDescent="0.25">
      <c r="A245" s="98"/>
      <c r="B245" s="137">
        <v>329</v>
      </c>
      <c r="C245" s="74"/>
      <c r="D245" s="136" t="s">
        <v>75</v>
      </c>
      <c r="E245" s="72">
        <f>E246</f>
        <v>4032</v>
      </c>
      <c r="F245" s="72">
        <f>F246</f>
        <v>2664</v>
      </c>
      <c r="G245" s="263">
        <f t="shared" si="29"/>
        <v>66.071428571428569</v>
      </c>
      <c r="H245" s="62"/>
      <c r="I245" s="62"/>
      <c r="J245" s="62"/>
      <c r="K245" s="62"/>
      <c r="L245" s="62"/>
      <c r="M245" s="62"/>
      <c r="N245" s="62"/>
      <c r="O245" s="62"/>
      <c r="P245" s="62"/>
      <c r="Q245" s="62"/>
      <c r="R245" s="62"/>
      <c r="S245" s="62"/>
      <c r="T245" s="62"/>
      <c r="U245" s="62"/>
      <c r="V245" s="62"/>
      <c r="W245" s="62"/>
    </row>
    <row r="246" spans="1:23" x14ac:dyDescent="0.25">
      <c r="A246" s="68"/>
      <c r="B246" s="133">
        <v>3295</v>
      </c>
      <c r="C246" s="66"/>
      <c r="D246" s="132" t="s">
        <v>163</v>
      </c>
      <c r="E246" s="64">
        <v>4032</v>
      </c>
      <c r="F246" s="64">
        <v>2664</v>
      </c>
      <c r="G246" s="64">
        <f t="shared" si="29"/>
        <v>66.071428571428569</v>
      </c>
      <c r="H246" s="62"/>
      <c r="I246" s="62"/>
      <c r="J246" s="62"/>
      <c r="K246" s="62"/>
      <c r="L246" s="62"/>
      <c r="M246" s="62"/>
      <c r="N246" s="62"/>
      <c r="O246" s="62"/>
      <c r="P246" s="62"/>
      <c r="Q246" s="62"/>
      <c r="R246" s="62"/>
      <c r="S246" s="62"/>
      <c r="T246" s="62"/>
      <c r="U246" s="62"/>
      <c r="V246" s="62"/>
      <c r="W246" s="62"/>
    </row>
    <row r="247" spans="1:23" x14ac:dyDescent="0.25">
      <c r="A247" s="68"/>
      <c r="B247" s="133">
        <v>3296</v>
      </c>
      <c r="C247" s="66"/>
      <c r="D247" s="132" t="s">
        <v>162</v>
      </c>
      <c r="E247" s="64"/>
      <c r="F247" s="64">
        <v>1762.75</v>
      </c>
      <c r="G247" s="64" t="e">
        <f t="shared" si="29"/>
        <v>#DIV/0!</v>
      </c>
      <c r="H247" s="62"/>
      <c r="I247" s="62"/>
      <c r="J247" s="62"/>
      <c r="K247" s="62"/>
      <c r="L247" s="62"/>
      <c r="M247" s="62"/>
      <c r="N247" s="62"/>
      <c r="O247" s="62"/>
      <c r="P247" s="62"/>
      <c r="Q247" s="62"/>
      <c r="R247" s="62"/>
      <c r="S247" s="62"/>
      <c r="T247" s="62"/>
      <c r="U247" s="62"/>
      <c r="V247" s="62"/>
      <c r="W247" s="62"/>
    </row>
    <row r="248" spans="1:23" x14ac:dyDescent="0.25">
      <c r="A248" s="100"/>
      <c r="B248" s="135">
        <v>34</v>
      </c>
      <c r="C248" s="81"/>
      <c r="D248" s="134" t="s">
        <v>161</v>
      </c>
      <c r="E248" s="79">
        <f>E249+E251</f>
        <v>0</v>
      </c>
      <c r="F248" s="79">
        <f>F249+F251</f>
        <v>4863.93</v>
      </c>
      <c r="G248" s="64" t="e">
        <f t="shared" si="29"/>
        <v>#DIV/0!</v>
      </c>
      <c r="H248" s="62"/>
      <c r="I248" s="62"/>
      <c r="J248" s="62"/>
      <c r="K248" s="62"/>
      <c r="L248" s="62"/>
      <c r="M248" s="62"/>
      <c r="N248" s="62"/>
      <c r="O248" s="62"/>
      <c r="P248" s="62"/>
      <c r="Q248" s="62"/>
      <c r="R248" s="62"/>
      <c r="S248" s="62"/>
      <c r="T248" s="62"/>
      <c r="U248" s="62"/>
      <c r="V248" s="62"/>
      <c r="W248" s="62"/>
    </row>
    <row r="249" spans="1:23" x14ac:dyDescent="0.25">
      <c r="A249" s="98"/>
      <c r="B249" s="137">
        <v>343</v>
      </c>
      <c r="C249" s="74"/>
      <c r="D249" s="136" t="s">
        <v>160</v>
      </c>
      <c r="E249" s="72">
        <f>E250</f>
        <v>0</v>
      </c>
      <c r="F249" s="72">
        <f>F250</f>
        <v>4863.93</v>
      </c>
      <c r="G249" s="263" t="e">
        <f t="shared" si="29"/>
        <v>#DIV/0!</v>
      </c>
      <c r="H249" s="62"/>
      <c r="I249" s="62"/>
      <c r="J249" s="62"/>
      <c r="K249" s="62"/>
      <c r="L249" s="62"/>
      <c r="M249" s="62"/>
      <c r="N249" s="62"/>
      <c r="O249" s="62"/>
      <c r="P249" s="62"/>
      <c r="Q249" s="62"/>
      <c r="R249" s="62"/>
      <c r="S249" s="62"/>
      <c r="T249" s="62"/>
      <c r="U249" s="62"/>
      <c r="V249" s="62"/>
      <c r="W249" s="62"/>
    </row>
    <row r="250" spans="1:23" x14ac:dyDescent="0.25">
      <c r="A250" s="68"/>
      <c r="B250" s="133">
        <v>3433</v>
      </c>
      <c r="C250" s="66"/>
      <c r="D250" s="132" t="s">
        <v>160</v>
      </c>
      <c r="E250" s="64"/>
      <c r="F250" s="64">
        <v>4863.93</v>
      </c>
      <c r="G250" s="64" t="e">
        <f t="shared" si="29"/>
        <v>#DIV/0!</v>
      </c>
      <c r="H250" s="62"/>
      <c r="I250" s="62"/>
      <c r="J250" s="62"/>
      <c r="K250" s="62"/>
      <c r="L250" s="62"/>
      <c r="M250" s="62"/>
      <c r="N250" s="62"/>
      <c r="O250" s="62"/>
      <c r="P250" s="62"/>
      <c r="Q250" s="62"/>
      <c r="R250" s="62"/>
      <c r="S250" s="62"/>
      <c r="T250" s="62"/>
      <c r="U250" s="62"/>
      <c r="V250" s="62"/>
      <c r="W250" s="62"/>
    </row>
    <row r="251" spans="1:23" s="91" customFormat="1" x14ac:dyDescent="0.25">
      <c r="A251" s="109" t="s">
        <v>159</v>
      </c>
      <c r="B251" s="150"/>
      <c r="C251" s="95"/>
      <c r="D251" s="149" t="s">
        <v>158</v>
      </c>
      <c r="E251" s="93">
        <f t="shared" ref="E251:E252" si="31">E252</f>
        <v>0</v>
      </c>
      <c r="F251" s="93"/>
      <c r="G251" s="64" t="e">
        <f t="shared" si="29"/>
        <v>#DIV/0!</v>
      </c>
      <c r="H251" s="62"/>
      <c r="I251" s="62"/>
      <c r="J251" s="62"/>
      <c r="K251" s="62"/>
      <c r="L251" s="62"/>
      <c r="M251" s="62"/>
      <c r="N251" s="62"/>
      <c r="O251" s="62"/>
      <c r="P251" s="62"/>
      <c r="Q251" s="62"/>
      <c r="R251" s="62"/>
      <c r="S251" s="62"/>
      <c r="T251" s="62"/>
      <c r="U251" s="62"/>
      <c r="V251" s="62"/>
      <c r="W251" s="62"/>
    </row>
    <row r="252" spans="1:23" s="84" customFormat="1" x14ac:dyDescent="0.25">
      <c r="A252" s="102"/>
      <c r="B252" s="139">
        <v>3</v>
      </c>
      <c r="C252" s="117"/>
      <c r="D252" s="154" t="s">
        <v>10</v>
      </c>
      <c r="E252" s="86">
        <f t="shared" si="31"/>
        <v>0</v>
      </c>
      <c r="F252" s="86"/>
      <c r="G252" s="260" t="e">
        <f t="shared" si="29"/>
        <v>#DIV/0!</v>
      </c>
      <c r="H252" s="62"/>
      <c r="I252" s="62"/>
      <c r="J252" s="62"/>
      <c r="K252" s="62"/>
      <c r="L252" s="62"/>
      <c r="M252" s="62"/>
      <c r="N252" s="62"/>
      <c r="O252" s="62"/>
      <c r="P252" s="62"/>
      <c r="Q252" s="62"/>
      <c r="R252" s="62"/>
      <c r="S252" s="62"/>
      <c r="T252" s="62"/>
      <c r="U252" s="62"/>
      <c r="V252" s="62"/>
      <c r="W252" s="62"/>
    </row>
    <row r="253" spans="1:23" s="77" customFormat="1" x14ac:dyDescent="0.25">
      <c r="A253" s="100"/>
      <c r="B253" s="135">
        <v>32</v>
      </c>
      <c r="C253" s="115"/>
      <c r="D253" s="153" t="s">
        <v>27</v>
      </c>
      <c r="E253" s="79">
        <f>E254+E258+E262+E264</f>
        <v>0</v>
      </c>
      <c r="F253" s="79"/>
      <c r="G253" s="64" t="e">
        <f t="shared" si="29"/>
        <v>#DIV/0!</v>
      </c>
      <c r="H253" s="62"/>
      <c r="I253" s="62"/>
      <c r="J253" s="62"/>
      <c r="K253" s="62"/>
      <c r="L253" s="62"/>
      <c r="M253" s="62"/>
      <c r="N253" s="62"/>
      <c r="O253" s="62"/>
      <c r="P253" s="62"/>
      <c r="Q253" s="62"/>
      <c r="R253" s="62"/>
      <c r="S253" s="62"/>
      <c r="T253" s="62"/>
      <c r="U253" s="62"/>
      <c r="V253" s="62"/>
      <c r="W253" s="62"/>
    </row>
    <row r="254" spans="1:23" s="70" customFormat="1" x14ac:dyDescent="0.25">
      <c r="A254" s="98"/>
      <c r="B254" s="137">
        <v>321</v>
      </c>
      <c r="C254" s="112"/>
      <c r="D254" s="151" t="s">
        <v>114</v>
      </c>
      <c r="E254" s="72">
        <f>E255+E256+E257</f>
        <v>0</v>
      </c>
      <c r="F254" s="72"/>
      <c r="G254" s="263" t="e">
        <f t="shared" si="29"/>
        <v>#DIV/0!</v>
      </c>
      <c r="H254" s="62"/>
      <c r="I254" s="62"/>
      <c r="J254" s="62"/>
      <c r="K254" s="62"/>
      <c r="L254" s="62"/>
      <c r="M254" s="62"/>
      <c r="N254" s="62"/>
      <c r="O254" s="62"/>
      <c r="P254" s="62"/>
      <c r="Q254" s="62"/>
      <c r="R254" s="62"/>
      <c r="S254" s="62"/>
      <c r="T254" s="62"/>
      <c r="U254" s="62"/>
      <c r="V254" s="62"/>
      <c r="W254" s="62"/>
    </row>
    <row r="255" spans="1:23" x14ac:dyDescent="0.25">
      <c r="A255" s="68"/>
      <c r="B255" s="133">
        <v>3211</v>
      </c>
      <c r="C255" s="66"/>
      <c r="D255" s="69" t="s">
        <v>113</v>
      </c>
      <c r="E255" s="64">
        <v>0</v>
      </c>
      <c r="F255" s="64"/>
      <c r="G255" s="64" t="e">
        <f t="shared" si="29"/>
        <v>#DIV/0!</v>
      </c>
      <c r="H255" s="62"/>
      <c r="I255" s="62"/>
      <c r="J255" s="62"/>
      <c r="K255" s="62"/>
      <c r="L255" s="62"/>
      <c r="M255" s="62"/>
      <c r="N255" s="62"/>
      <c r="O255" s="62"/>
      <c r="P255" s="62"/>
      <c r="Q255" s="62"/>
      <c r="R255" s="62"/>
      <c r="S255" s="62"/>
      <c r="T255" s="62"/>
      <c r="U255" s="62"/>
      <c r="V255" s="62"/>
      <c r="W255" s="62"/>
    </row>
    <row r="256" spans="1:23" x14ac:dyDescent="0.25">
      <c r="A256" s="68"/>
      <c r="B256" s="133">
        <v>3213</v>
      </c>
      <c r="C256" s="66"/>
      <c r="D256" s="69" t="s">
        <v>139</v>
      </c>
      <c r="E256" s="64">
        <v>0</v>
      </c>
      <c r="F256" s="64"/>
      <c r="G256" s="64" t="e">
        <f t="shared" si="29"/>
        <v>#DIV/0!</v>
      </c>
      <c r="H256" s="62"/>
      <c r="I256" s="62"/>
      <c r="J256" s="62"/>
      <c r="K256" s="62"/>
      <c r="L256" s="62"/>
      <c r="M256" s="62"/>
      <c r="N256" s="62"/>
      <c r="O256" s="62"/>
      <c r="P256" s="62"/>
      <c r="Q256" s="62"/>
      <c r="R256" s="62"/>
      <c r="S256" s="62"/>
      <c r="T256" s="62"/>
      <c r="U256" s="62"/>
      <c r="V256" s="62"/>
      <c r="W256" s="62"/>
    </row>
    <row r="257" spans="1:23" ht="14.25" customHeight="1" x14ac:dyDescent="0.25">
      <c r="A257" s="68"/>
      <c r="B257" s="133">
        <v>3214</v>
      </c>
      <c r="C257" s="66"/>
      <c r="D257" s="69" t="s">
        <v>138</v>
      </c>
      <c r="E257" s="64">
        <v>0</v>
      </c>
      <c r="F257" s="64"/>
      <c r="G257" s="64" t="e">
        <f t="shared" si="29"/>
        <v>#DIV/0!</v>
      </c>
      <c r="H257" s="62"/>
      <c r="I257" s="62"/>
      <c r="J257" s="62"/>
      <c r="K257" s="62"/>
      <c r="L257" s="62"/>
      <c r="M257" s="62"/>
      <c r="N257" s="62"/>
      <c r="O257" s="62"/>
      <c r="P257" s="62"/>
      <c r="Q257" s="62"/>
      <c r="R257" s="62"/>
      <c r="S257" s="62"/>
      <c r="T257" s="62"/>
      <c r="U257" s="62"/>
      <c r="V257" s="62"/>
      <c r="W257" s="62"/>
    </row>
    <row r="258" spans="1:23" s="70" customFormat="1" x14ac:dyDescent="0.25">
      <c r="A258" s="98"/>
      <c r="B258" s="137">
        <v>322</v>
      </c>
      <c r="C258" s="112"/>
      <c r="D258" s="151" t="s">
        <v>88</v>
      </c>
      <c r="E258" s="72">
        <f>E259+E260+E261</f>
        <v>0</v>
      </c>
      <c r="F258" s="72"/>
      <c r="G258" s="263" t="e">
        <f t="shared" si="29"/>
        <v>#DIV/0!</v>
      </c>
      <c r="H258" s="62"/>
      <c r="I258" s="62"/>
      <c r="J258" s="62"/>
      <c r="K258" s="62"/>
      <c r="L258" s="62"/>
      <c r="M258" s="62"/>
      <c r="N258" s="62"/>
      <c r="O258" s="62"/>
      <c r="P258" s="62"/>
      <c r="Q258" s="62"/>
      <c r="R258" s="62"/>
      <c r="S258" s="62"/>
      <c r="T258" s="62"/>
      <c r="U258" s="62"/>
      <c r="V258" s="62"/>
      <c r="W258" s="62"/>
    </row>
    <row r="259" spans="1:23" x14ac:dyDescent="0.25">
      <c r="A259" s="68"/>
      <c r="B259" s="133">
        <v>3221</v>
      </c>
      <c r="C259" s="66"/>
      <c r="D259" s="152" t="s">
        <v>148</v>
      </c>
      <c r="E259" s="64">
        <v>0</v>
      </c>
      <c r="F259" s="64"/>
      <c r="G259" s="64" t="e">
        <f t="shared" si="29"/>
        <v>#DIV/0!</v>
      </c>
      <c r="H259" s="62"/>
      <c r="I259" s="62"/>
      <c r="J259" s="62"/>
      <c r="K259" s="62"/>
      <c r="L259" s="62"/>
      <c r="M259" s="62"/>
      <c r="N259" s="62"/>
      <c r="O259" s="62"/>
      <c r="P259" s="62"/>
      <c r="Q259" s="62"/>
      <c r="R259" s="62"/>
      <c r="S259" s="62"/>
      <c r="T259" s="62"/>
      <c r="U259" s="62"/>
      <c r="V259" s="62"/>
      <c r="W259" s="62"/>
    </row>
    <row r="260" spans="1:23" x14ac:dyDescent="0.25">
      <c r="A260" s="68"/>
      <c r="B260" s="133">
        <v>3222</v>
      </c>
      <c r="C260" s="66"/>
      <c r="D260" s="152" t="s">
        <v>87</v>
      </c>
      <c r="E260" s="64">
        <v>0</v>
      </c>
      <c r="F260" s="64"/>
      <c r="G260" s="64" t="e">
        <f t="shared" si="29"/>
        <v>#DIV/0!</v>
      </c>
      <c r="H260" s="62"/>
      <c r="I260" s="62"/>
      <c r="J260" s="62"/>
      <c r="K260" s="62"/>
      <c r="L260" s="62"/>
      <c r="M260" s="62"/>
      <c r="N260" s="62"/>
      <c r="O260" s="62"/>
      <c r="P260" s="62"/>
      <c r="Q260" s="62"/>
      <c r="R260" s="62"/>
      <c r="S260" s="62"/>
      <c r="T260" s="62"/>
      <c r="U260" s="62"/>
      <c r="V260" s="62"/>
      <c r="W260" s="62"/>
    </row>
    <row r="261" spans="1:23" x14ac:dyDescent="0.25">
      <c r="A261" s="68"/>
      <c r="B261" s="133">
        <v>3225</v>
      </c>
      <c r="C261" s="66"/>
      <c r="D261" s="152" t="s">
        <v>128</v>
      </c>
      <c r="E261" s="64">
        <v>0</v>
      </c>
      <c r="F261" s="64"/>
      <c r="G261" s="64" t="e">
        <f t="shared" si="29"/>
        <v>#DIV/0!</v>
      </c>
      <c r="H261" s="62"/>
      <c r="I261" s="62"/>
      <c r="J261" s="62"/>
      <c r="K261" s="62"/>
      <c r="L261" s="62"/>
      <c r="M261" s="62"/>
      <c r="N261" s="62"/>
      <c r="O261" s="62"/>
      <c r="P261" s="62"/>
      <c r="Q261" s="62"/>
      <c r="R261" s="62"/>
      <c r="S261" s="62"/>
      <c r="T261" s="62"/>
      <c r="U261" s="62"/>
      <c r="V261" s="62"/>
      <c r="W261" s="62"/>
    </row>
    <row r="262" spans="1:23" s="70" customFormat="1" x14ac:dyDescent="0.25">
      <c r="A262" s="98"/>
      <c r="B262" s="137">
        <v>323</v>
      </c>
      <c r="C262" s="112"/>
      <c r="D262" s="151" t="s">
        <v>92</v>
      </c>
      <c r="E262" s="72">
        <f>E263</f>
        <v>0</v>
      </c>
      <c r="F262" s="72"/>
      <c r="G262" s="263" t="e">
        <f t="shared" si="29"/>
        <v>#DIV/0!</v>
      </c>
      <c r="H262" s="62"/>
      <c r="I262" s="62"/>
      <c r="J262" s="62"/>
      <c r="K262" s="62"/>
      <c r="L262" s="62"/>
      <c r="M262" s="62"/>
      <c r="N262" s="62"/>
      <c r="O262" s="62"/>
      <c r="P262" s="62"/>
      <c r="Q262" s="62"/>
      <c r="R262" s="62"/>
      <c r="S262" s="62"/>
      <c r="T262" s="62"/>
      <c r="U262" s="62"/>
      <c r="V262" s="62"/>
      <c r="W262" s="62"/>
    </row>
    <row r="263" spans="1:23" x14ac:dyDescent="0.25">
      <c r="A263" s="68"/>
      <c r="B263" s="133">
        <v>3237</v>
      </c>
      <c r="C263" s="66"/>
      <c r="D263" s="132" t="s">
        <v>126</v>
      </c>
      <c r="E263" s="64">
        <v>0</v>
      </c>
      <c r="F263" s="64"/>
      <c r="G263" s="64" t="e">
        <f t="shared" ref="G263:G326" si="32">SUM(F263/E263)*100</f>
        <v>#DIV/0!</v>
      </c>
      <c r="H263" s="62"/>
      <c r="I263" s="62"/>
      <c r="J263" s="62"/>
      <c r="K263" s="62"/>
      <c r="L263" s="62"/>
      <c r="M263" s="62"/>
      <c r="N263" s="62"/>
      <c r="O263" s="62"/>
      <c r="P263" s="62"/>
      <c r="Q263" s="62"/>
      <c r="R263" s="62"/>
      <c r="S263" s="62"/>
      <c r="T263" s="62"/>
      <c r="U263" s="62"/>
      <c r="V263" s="62"/>
      <c r="W263" s="62"/>
    </row>
    <row r="264" spans="1:23" s="70" customFormat="1" ht="17.25" customHeight="1" x14ac:dyDescent="0.25">
      <c r="A264" s="98"/>
      <c r="B264" s="137">
        <v>329</v>
      </c>
      <c r="C264" s="74"/>
      <c r="D264" s="136" t="s">
        <v>75</v>
      </c>
      <c r="E264" s="72">
        <f>E265+E266</f>
        <v>0</v>
      </c>
      <c r="F264" s="72"/>
      <c r="G264" s="64" t="e">
        <f t="shared" si="32"/>
        <v>#DIV/0!</v>
      </c>
      <c r="H264" s="62"/>
      <c r="I264" s="62"/>
      <c r="J264" s="62"/>
      <c r="K264" s="62"/>
      <c r="L264" s="62"/>
      <c r="M264" s="62"/>
      <c r="N264" s="62"/>
      <c r="O264" s="62"/>
      <c r="P264" s="62"/>
      <c r="Q264" s="62"/>
      <c r="R264" s="62"/>
      <c r="S264" s="62"/>
      <c r="T264" s="62"/>
      <c r="U264" s="62"/>
      <c r="V264" s="62"/>
      <c r="W264" s="62"/>
    </row>
    <row r="265" spans="1:23" x14ac:dyDescent="0.25">
      <c r="A265" s="68"/>
      <c r="B265" s="133">
        <v>3293</v>
      </c>
      <c r="C265" s="66"/>
      <c r="D265" s="132" t="s">
        <v>157</v>
      </c>
      <c r="E265" s="64">
        <v>0</v>
      </c>
      <c r="F265" s="64"/>
      <c r="G265" s="64" t="e">
        <f t="shared" si="32"/>
        <v>#DIV/0!</v>
      </c>
      <c r="H265" s="62"/>
      <c r="I265" s="62"/>
      <c r="J265" s="62"/>
      <c r="K265" s="62"/>
      <c r="L265" s="62"/>
      <c r="M265" s="62"/>
      <c r="N265" s="62"/>
      <c r="O265" s="62"/>
      <c r="P265" s="62"/>
      <c r="Q265" s="62"/>
      <c r="R265" s="62"/>
      <c r="S265" s="62"/>
      <c r="T265" s="62"/>
      <c r="U265" s="62"/>
      <c r="V265" s="62"/>
      <c r="W265" s="62"/>
    </row>
    <row r="266" spans="1:23" ht="15.75" customHeight="1" x14ac:dyDescent="0.25">
      <c r="A266" s="68"/>
      <c r="B266" s="133">
        <v>3299</v>
      </c>
      <c r="C266" s="66"/>
      <c r="D266" s="132" t="s">
        <v>75</v>
      </c>
      <c r="E266" s="64">
        <v>0</v>
      </c>
      <c r="F266" s="64"/>
      <c r="G266" s="64" t="e">
        <f t="shared" si="32"/>
        <v>#DIV/0!</v>
      </c>
      <c r="H266" s="62"/>
      <c r="I266" s="62"/>
      <c r="J266" s="62"/>
      <c r="K266" s="62"/>
      <c r="L266" s="62"/>
      <c r="M266" s="62"/>
      <c r="N266" s="62"/>
      <c r="O266" s="62"/>
      <c r="P266" s="62"/>
      <c r="Q266" s="62"/>
      <c r="R266" s="62"/>
      <c r="S266" s="62"/>
      <c r="T266" s="62"/>
      <c r="U266" s="62"/>
      <c r="V266" s="62"/>
      <c r="W266" s="62"/>
    </row>
    <row r="267" spans="1:23" s="91" customFormat="1" x14ac:dyDescent="0.25">
      <c r="A267" s="109" t="s">
        <v>156</v>
      </c>
      <c r="B267" s="150"/>
      <c r="C267" s="95"/>
      <c r="D267" s="149" t="s">
        <v>155</v>
      </c>
      <c r="E267" s="93">
        <f t="shared" ref="E267:F268" si="33">E268</f>
        <v>1990</v>
      </c>
      <c r="F267" s="93">
        <f t="shared" si="33"/>
        <v>0</v>
      </c>
      <c r="G267" s="64">
        <f t="shared" si="32"/>
        <v>0</v>
      </c>
      <c r="H267" s="62"/>
      <c r="I267" s="62"/>
      <c r="J267" s="62"/>
      <c r="K267" s="62"/>
      <c r="L267" s="62"/>
      <c r="M267" s="62"/>
      <c r="N267" s="62"/>
      <c r="O267" s="62"/>
      <c r="P267" s="62"/>
      <c r="Q267" s="62"/>
      <c r="R267" s="62"/>
      <c r="S267" s="62"/>
      <c r="T267" s="62"/>
      <c r="U267" s="62"/>
      <c r="V267" s="62"/>
      <c r="W267" s="62"/>
    </row>
    <row r="268" spans="1:23" s="84" customFormat="1" x14ac:dyDescent="0.25">
      <c r="A268" s="102"/>
      <c r="B268" s="139">
        <v>3</v>
      </c>
      <c r="C268" s="117"/>
      <c r="D268" s="154" t="s">
        <v>10</v>
      </c>
      <c r="E268" s="86">
        <f t="shared" si="33"/>
        <v>1990</v>
      </c>
      <c r="F268" s="86">
        <f t="shared" si="33"/>
        <v>0</v>
      </c>
      <c r="G268" s="260">
        <f t="shared" si="32"/>
        <v>0</v>
      </c>
      <c r="H268" s="62"/>
      <c r="I268" s="62"/>
      <c r="J268" s="62"/>
      <c r="K268" s="62"/>
      <c r="L268" s="62"/>
      <c r="M268" s="62"/>
      <c r="N268" s="62"/>
      <c r="O268" s="62"/>
      <c r="P268" s="62"/>
      <c r="Q268" s="62"/>
      <c r="R268" s="62"/>
      <c r="S268" s="62"/>
      <c r="T268" s="62"/>
      <c r="U268" s="62"/>
      <c r="V268" s="62"/>
      <c r="W268" s="62"/>
    </row>
    <row r="269" spans="1:23" s="77" customFormat="1" x14ac:dyDescent="0.25">
      <c r="A269" s="100"/>
      <c r="B269" s="135">
        <v>32</v>
      </c>
      <c r="C269" s="115"/>
      <c r="D269" s="153" t="s">
        <v>27</v>
      </c>
      <c r="E269" s="79">
        <f>E270+E274+E276</f>
        <v>1990</v>
      </c>
      <c r="F269" s="79">
        <f>F270+F274+F276</f>
        <v>0</v>
      </c>
      <c r="G269" s="64">
        <f t="shared" si="32"/>
        <v>0</v>
      </c>
      <c r="H269" s="62"/>
      <c r="I269" s="62"/>
      <c r="J269" s="62"/>
      <c r="K269" s="62"/>
      <c r="L269" s="62"/>
      <c r="M269" s="62"/>
      <c r="N269" s="62"/>
      <c r="O269" s="62"/>
      <c r="P269" s="62"/>
      <c r="Q269" s="62"/>
      <c r="R269" s="62"/>
      <c r="S269" s="62"/>
      <c r="T269" s="62"/>
      <c r="U269" s="62"/>
      <c r="V269" s="62"/>
      <c r="W269" s="62"/>
    </row>
    <row r="270" spans="1:23" s="70" customFormat="1" ht="15.75" customHeight="1" x14ac:dyDescent="0.25">
      <c r="A270" s="98"/>
      <c r="B270" s="137">
        <v>321</v>
      </c>
      <c r="C270" s="112"/>
      <c r="D270" s="151" t="s">
        <v>114</v>
      </c>
      <c r="E270" s="72">
        <f>E271+E272+E273</f>
        <v>0</v>
      </c>
      <c r="F270" s="72">
        <f>F271+F272+F273</f>
        <v>0</v>
      </c>
      <c r="G270" s="263" t="e">
        <f t="shared" si="32"/>
        <v>#DIV/0!</v>
      </c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</row>
    <row r="271" spans="1:23" x14ac:dyDescent="0.25">
      <c r="A271" s="68"/>
      <c r="B271" s="133">
        <v>3211</v>
      </c>
      <c r="C271" s="66"/>
      <c r="D271" s="69" t="s">
        <v>113</v>
      </c>
      <c r="E271" s="64">
        <v>0</v>
      </c>
      <c r="F271" s="64"/>
      <c r="G271" s="64" t="e">
        <f t="shared" si="32"/>
        <v>#DIV/0!</v>
      </c>
      <c r="H271" s="62"/>
      <c r="I271" s="62"/>
      <c r="J271" s="62"/>
      <c r="K271" s="62"/>
      <c r="L271" s="62"/>
      <c r="M271" s="62"/>
      <c r="N271" s="62"/>
      <c r="O271" s="62"/>
      <c r="P271" s="62"/>
      <c r="Q271" s="62"/>
      <c r="R271" s="62"/>
      <c r="S271" s="62"/>
      <c r="T271" s="62"/>
      <c r="U271" s="62"/>
      <c r="V271" s="62"/>
      <c r="W271" s="62"/>
    </row>
    <row r="272" spans="1:23" x14ac:dyDescent="0.25">
      <c r="A272" s="68"/>
      <c r="B272" s="133">
        <v>3213</v>
      </c>
      <c r="C272" s="66"/>
      <c r="D272" s="69" t="s">
        <v>139</v>
      </c>
      <c r="E272" s="64">
        <v>0</v>
      </c>
      <c r="F272" s="64"/>
      <c r="G272" s="64" t="e">
        <f t="shared" si="32"/>
        <v>#DIV/0!</v>
      </c>
      <c r="H272" s="62"/>
      <c r="I272" s="62"/>
      <c r="J272" s="62"/>
      <c r="K272" s="62"/>
      <c r="L272" s="62"/>
      <c r="M272" s="62"/>
      <c r="N272" s="62"/>
      <c r="O272" s="62"/>
      <c r="P272" s="62"/>
      <c r="Q272" s="62"/>
      <c r="R272" s="62"/>
      <c r="S272" s="62"/>
      <c r="T272" s="62"/>
      <c r="U272" s="62"/>
      <c r="V272" s="62"/>
      <c r="W272" s="62"/>
    </row>
    <row r="273" spans="1:23" ht="17.25" customHeight="1" x14ac:dyDescent="0.25">
      <c r="A273" s="68"/>
      <c r="B273" s="133">
        <v>3214</v>
      </c>
      <c r="C273" s="66"/>
      <c r="D273" s="69" t="s">
        <v>138</v>
      </c>
      <c r="E273" s="64">
        <v>0</v>
      </c>
      <c r="F273" s="64"/>
      <c r="G273" s="64" t="e">
        <f t="shared" si="32"/>
        <v>#DIV/0!</v>
      </c>
      <c r="H273" s="62"/>
      <c r="I273" s="62"/>
      <c r="J273" s="62"/>
      <c r="K273" s="62"/>
      <c r="L273" s="62"/>
      <c r="M273" s="62"/>
      <c r="N273" s="62"/>
      <c r="O273" s="62"/>
      <c r="P273" s="62"/>
      <c r="Q273" s="62"/>
      <c r="R273" s="62"/>
      <c r="S273" s="62"/>
      <c r="T273" s="62"/>
      <c r="U273" s="62"/>
      <c r="V273" s="62"/>
      <c r="W273" s="62"/>
    </row>
    <row r="274" spans="1:23" s="70" customFormat="1" x14ac:dyDescent="0.25">
      <c r="A274" s="98"/>
      <c r="B274" s="137">
        <v>323</v>
      </c>
      <c r="C274" s="112"/>
      <c r="D274" s="151" t="s">
        <v>92</v>
      </c>
      <c r="E274" s="72">
        <f>E275</f>
        <v>0</v>
      </c>
      <c r="F274" s="72">
        <f>F275</f>
        <v>0</v>
      </c>
      <c r="G274" s="263" t="e">
        <f t="shared" si="32"/>
        <v>#DIV/0!</v>
      </c>
      <c r="H274" s="62"/>
      <c r="I274" s="62"/>
      <c r="J274" s="62"/>
      <c r="K274" s="62"/>
      <c r="L274" s="62"/>
      <c r="M274" s="62"/>
      <c r="N274" s="62"/>
      <c r="O274" s="62"/>
      <c r="P274" s="62"/>
      <c r="Q274" s="62"/>
      <c r="R274" s="62"/>
      <c r="S274" s="62"/>
      <c r="T274" s="62"/>
      <c r="U274" s="62"/>
      <c r="V274" s="62"/>
      <c r="W274" s="62"/>
    </row>
    <row r="275" spans="1:23" x14ac:dyDescent="0.25">
      <c r="A275" s="68"/>
      <c r="B275" s="133">
        <v>3231</v>
      </c>
      <c r="C275" s="66"/>
      <c r="D275" s="132" t="s">
        <v>144</v>
      </c>
      <c r="E275" s="64">
        <v>0</v>
      </c>
      <c r="F275" s="64"/>
      <c r="G275" s="64" t="e">
        <f t="shared" si="32"/>
        <v>#DIV/0!</v>
      </c>
      <c r="H275" s="62"/>
      <c r="I275" s="62"/>
      <c r="J275" s="62"/>
      <c r="K275" s="62"/>
      <c r="L275" s="62"/>
      <c r="M275" s="62"/>
      <c r="N275" s="62"/>
      <c r="O275" s="62"/>
      <c r="P275" s="62"/>
      <c r="Q275" s="62"/>
      <c r="R275" s="62"/>
      <c r="S275" s="62"/>
      <c r="T275" s="62"/>
      <c r="U275" s="62"/>
      <c r="V275" s="62"/>
      <c r="W275" s="62"/>
    </row>
    <row r="276" spans="1:23" s="70" customFormat="1" ht="16.5" customHeight="1" x14ac:dyDescent="0.25">
      <c r="A276" s="98"/>
      <c r="B276" s="137">
        <v>329</v>
      </c>
      <c r="C276" s="74"/>
      <c r="D276" s="136" t="s">
        <v>75</v>
      </c>
      <c r="E276" s="72">
        <f>E277</f>
        <v>1990</v>
      </c>
      <c r="F276" s="72">
        <f>F277</f>
        <v>0</v>
      </c>
      <c r="G276" s="263">
        <f t="shared" si="32"/>
        <v>0</v>
      </c>
      <c r="H276" s="62"/>
      <c r="I276" s="62"/>
      <c r="J276" s="62"/>
      <c r="K276" s="62"/>
      <c r="L276" s="62"/>
      <c r="M276" s="62"/>
      <c r="N276" s="62"/>
      <c r="O276" s="62"/>
      <c r="P276" s="62"/>
      <c r="Q276" s="62"/>
      <c r="R276" s="62"/>
      <c r="S276" s="62"/>
      <c r="T276" s="62"/>
      <c r="U276" s="62"/>
      <c r="V276" s="62"/>
      <c r="W276" s="62"/>
    </row>
    <row r="277" spans="1:23" ht="18" customHeight="1" x14ac:dyDescent="0.25">
      <c r="A277" s="68"/>
      <c r="B277" s="133">
        <v>3299</v>
      </c>
      <c r="C277" s="66"/>
      <c r="D277" s="132" t="s">
        <v>75</v>
      </c>
      <c r="E277" s="64">
        <v>1990</v>
      </c>
      <c r="F277" s="64"/>
      <c r="G277" s="64">
        <f t="shared" si="32"/>
        <v>0</v>
      </c>
      <c r="H277" s="62"/>
      <c r="I277" s="62"/>
      <c r="J277" s="62"/>
      <c r="K277" s="62"/>
      <c r="L277" s="62"/>
      <c r="M277" s="62"/>
      <c r="N277" s="62"/>
      <c r="O277" s="62"/>
      <c r="P277" s="62"/>
      <c r="Q277" s="62"/>
      <c r="R277" s="62"/>
      <c r="S277" s="62"/>
      <c r="T277" s="62"/>
      <c r="U277" s="62"/>
      <c r="V277" s="62"/>
      <c r="W277" s="62"/>
    </row>
    <row r="278" spans="1:23" ht="18" customHeight="1" x14ac:dyDescent="0.25">
      <c r="A278" s="109" t="s">
        <v>90</v>
      </c>
      <c r="B278" s="150"/>
      <c r="C278" s="95"/>
      <c r="D278" s="149" t="s">
        <v>89</v>
      </c>
      <c r="E278" s="93">
        <f>E279</f>
        <v>110183.66</v>
      </c>
      <c r="F278" s="93">
        <f>F279</f>
        <v>53321.57</v>
      </c>
      <c r="G278" s="64">
        <f t="shared" si="32"/>
        <v>48.393355239787823</v>
      </c>
      <c r="H278" s="62"/>
      <c r="I278" s="62"/>
      <c r="J278" s="62"/>
      <c r="K278" s="62"/>
      <c r="L278" s="62"/>
      <c r="M278" s="62"/>
      <c r="N278" s="62"/>
      <c r="O278" s="62"/>
      <c r="P278" s="62"/>
      <c r="Q278" s="62"/>
      <c r="R278" s="62"/>
      <c r="S278" s="62"/>
      <c r="T278" s="62"/>
      <c r="U278" s="62"/>
      <c r="V278" s="62"/>
      <c r="W278" s="62"/>
    </row>
    <row r="279" spans="1:23" ht="18" customHeight="1" x14ac:dyDescent="0.25">
      <c r="A279" s="102"/>
      <c r="B279" s="156">
        <v>3</v>
      </c>
      <c r="C279" s="117"/>
      <c r="D279" s="154" t="s">
        <v>10</v>
      </c>
      <c r="E279" s="86">
        <f>E280+E329</f>
        <v>110183.66</v>
      </c>
      <c r="F279" s="86">
        <f>F280+F329</f>
        <v>53321.57</v>
      </c>
      <c r="G279" s="260">
        <f t="shared" si="32"/>
        <v>48.393355239787823</v>
      </c>
      <c r="H279" s="62"/>
      <c r="I279" s="62"/>
      <c r="J279" s="62"/>
      <c r="K279" s="62"/>
      <c r="L279" s="62"/>
      <c r="M279" s="62"/>
      <c r="N279" s="62"/>
      <c r="O279" s="62"/>
      <c r="P279" s="62"/>
      <c r="Q279" s="62"/>
      <c r="R279" s="62"/>
      <c r="S279" s="62"/>
      <c r="T279" s="62"/>
      <c r="U279" s="62"/>
      <c r="V279" s="62"/>
      <c r="W279" s="62"/>
    </row>
    <row r="280" spans="1:23" ht="18" customHeight="1" x14ac:dyDescent="0.25">
      <c r="A280" s="100"/>
      <c r="B280" s="155">
        <v>32</v>
      </c>
      <c r="C280" s="115"/>
      <c r="D280" s="153" t="s">
        <v>27</v>
      </c>
      <c r="E280" s="79">
        <f>E281+E285</f>
        <v>110183.66</v>
      </c>
      <c r="F280" s="79">
        <f>F281+F285</f>
        <v>53321.57</v>
      </c>
      <c r="G280" s="64">
        <f t="shared" si="32"/>
        <v>48.393355239787823</v>
      </c>
      <c r="H280" s="62"/>
      <c r="I280" s="62"/>
      <c r="J280" s="62"/>
      <c r="K280" s="62"/>
      <c r="L280" s="62"/>
      <c r="M280" s="62"/>
      <c r="N280" s="62"/>
      <c r="O280" s="62"/>
      <c r="P280" s="62"/>
      <c r="Q280" s="62"/>
      <c r="R280" s="62"/>
      <c r="S280" s="62"/>
      <c r="T280" s="62"/>
      <c r="U280" s="62"/>
      <c r="V280" s="62"/>
      <c r="W280" s="62"/>
    </row>
    <row r="281" spans="1:23" ht="18" customHeight="1" x14ac:dyDescent="0.25">
      <c r="A281" s="98"/>
      <c r="B281" s="137">
        <v>322</v>
      </c>
      <c r="C281" s="112"/>
      <c r="D281" s="151" t="s">
        <v>88</v>
      </c>
      <c r="E281" s="72">
        <f>E282+E283+E284</f>
        <v>13782</v>
      </c>
      <c r="F281" s="72">
        <f>F282+F283+F284</f>
        <v>415.42</v>
      </c>
      <c r="G281" s="263">
        <f t="shared" si="32"/>
        <v>3.0142214482658543</v>
      </c>
      <c r="H281" s="62"/>
      <c r="I281" s="62"/>
      <c r="J281" s="62"/>
      <c r="K281" s="62"/>
      <c r="L281" s="62"/>
      <c r="M281" s="62"/>
      <c r="N281" s="62"/>
      <c r="O281" s="62"/>
      <c r="P281" s="62"/>
      <c r="Q281" s="62"/>
      <c r="R281" s="62"/>
      <c r="S281" s="62"/>
      <c r="T281" s="62"/>
      <c r="U281" s="62"/>
      <c r="V281" s="62"/>
      <c r="W281" s="62"/>
    </row>
    <row r="282" spans="1:23" ht="18" customHeight="1" x14ac:dyDescent="0.25">
      <c r="A282" s="68"/>
      <c r="B282" s="110">
        <v>3221</v>
      </c>
      <c r="C282" s="66"/>
      <c r="D282" s="69" t="s">
        <v>154</v>
      </c>
      <c r="E282" s="64">
        <v>9294.4</v>
      </c>
      <c r="F282" s="64">
        <v>415.42</v>
      </c>
      <c r="G282" s="64">
        <f t="shared" si="32"/>
        <v>4.4695730762609749</v>
      </c>
      <c r="H282" s="62"/>
      <c r="I282" s="62"/>
      <c r="J282" s="62"/>
      <c r="K282" s="62"/>
      <c r="L282" s="62"/>
      <c r="M282" s="62"/>
      <c r="N282" s="62"/>
      <c r="O282" s="62"/>
      <c r="P282" s="62"/>
      <c r="Q282" s="62"/>
      <c r="R282" s="62"/>
      <c r="S282" s="62"/>
      <c r="T282" s="62"/>
      <c r="U282" s="62"/>
      <c r="V282" s="62"/>
      <c r="W282" s="62"/>
    </row>
    <row r="283" spans="1:23" ht="18" customHeight="1" x14ac:dyDescent="0.25">
      <c r="A283" s="68"/>
      <c r="B283" s="110">
        <v>3222</v>
      </c>
      <c r="C283" s="66"/>
      <c r="D283" s="69" t="s">
        <v>87</v>
      </c>
      <c r="E283" s="64">
        <v>0</v>
      </c>
      <c r="F283" s="64"/>
      <c r="G283" s="64" t="e">
        <f t="shared" si="32"/>
        <v>#DIV/0!</v>
      </c>
      <c r="H283" s="62"/>
      <c r="I283" s="62"/>
      <c r="J283" s="62"/>
      <c r="K283" s="62"/>
      <c r="L283" s="62"/>
      <c r="M283" s="62"/>
      <c r="N283" s="62"/>
      <c r="O283" s="62"/>
      <c r="P283" s="62"/>
      <c r="Q283" s="62"/>
      <c r="R283" s="62"/>
      <c r="S283" s="62"/>
      <c r="T283" s="62"/>
      <c r="U283" s="62"/>
      <c r="V283" s="62"/>
      <c r="W283" s="62"/>
    </row>
    <row r="284" spans="1:23" ht="18" customHeight="1" x14ac:dyDescent="0.25">
      <c r="A284" s="68"/>
      <c r="B284" s="110">
        <v>3225</v>
      </c>
      <c r="C284" s="66"/>
      <c r="D284" s="69" t="s">
        <v>153</v>
      </c>
      <c r="E284" s="64">
        <v>4487.6000000000004</v>
      </c>
      <c r="F284" s="64"/>
      <c r="G284" s="64">
        <f t="shared" si="32"/>
        <v>0</v>
      </c>
      <c r="H284" s="62"/>
      <c r="I284" s="62"/>
      <c r="J284" s="62"/>
      <c r="K284" s="62"/>
      <c r="L284" s="62"/>
      <c r="M284" s="62"/>
      <c r="N284" s="62"/>
      <c r="O284" s="62"/>
      <c r="P284" s="62"/>
      <c r="Q284" s="62"/>
      <c r="R284" s="62"/>
      <c r="S284" s="62"/>
      <c r="T284" s="62"/>
      <c r="U284" s="62"/>
      <c r="V284" s="62"/>
      <c r="W284" s="62"/>
    </row>
    <row r="285" spans="1:23" ht="18" customHeight="1" x14ac:dyDescent="0.25">
      <c r="A285" s="98"/>
      <c r="B285" s="113">
        <v>323</v>
      </c>
      <c r="C285" s="112"/>
      <c r="D285" s="73" t="s">
        <v>92</v>
      </c>
      <c r="E285" s="72">
        <f>E286+E287</f>
        <v>96401.66</v>
      </c>
      <c r="F285" s="72">
        <f>F286+F287</f>
        <v>52906.15</v>
      </c>
      <c r="G285" s="263">
        <f t="shared" si="32"/>
        <v>54.880953294787659</v>
      </c>
      <c r="H285" s="62"/>
      <c r="I285" s="62"/>
      <c r="J285" s="62"/>
      <c r="K285" s="62"/>
      <c r="L285" s="62"/>
      <c r="M285" s="62"/>
      <c r="N285" s="62"/>
      <c r="O285" s="62"/>
      <c r="P285" s="62"/>
      <c r="Q285" s="62"/>
      <c r="R285" s="62"/>
      <c r="S285" s="62"/>
      <c r="T285" s="62"/>
      <c r="U285" s="62"/>
      <c r="V285" s="62"/>
      <c r="W285" s="62"/>
    </row>
    <row r="286" spans="1:23" ht="18" customHeight="1" x14ac:dyDescent="0.25">
      <c r="A286" s="68"/>
      <c r="B286" s="110">
        <v>3231</v>
      </c>
      <c r="C286" s="66"/>
      <c r="D286" s="69" t="s">
        <v>152</v>
      </c>
      <c r="E286" s="64">
        <v>94937.5</v>
      </c>
      <c r="F286" s="64">
        <v>52906.15</v>
      </c>
      <c r="G286" s="64">
        <f t="shared" si="32"/>
        <v>55.727346938775511</v>
      </c>
      <c r="H286" s="62"/>
      <c r="I286" s="62"/>
      <c r="J286" s="62"/>
      <c r="K286" s="62"/>
      <c r="L286" s="62"/>
      <c r="M286" s="62"/>
      <c r="N286" s="62"/>
      <c r="O286" s="62"/>
      <c r="P286" s="62"/>
      <c r="Q286" s="62"/>
      <c r="R286" s="62"/>
      <c r="S286" s="62"/>
      <c r="T286" s="62"/>
      <c r="U286" s="62"/>
      <c r="V286" s="62"/>
      <c r="W286" s="62"/>
    </row>
    <row r="287" spans="1:23" ht="18" customHeight="1" x14ac:dyDescent="0.25">
      <c r="A287" s="68"/>
      <c r="B287" s="110">
        <v>3239</v>
      </c>
      <c r="C287" s="66"/>
      <c r="D287" s="69" t="s">
        <v>136</v>
      </c>
      <c r="E287" s="64">
        <v>1464.16</v>
      </c>
      <c r="F287" s="64"/>
      <c r="G287" s="64">
        <f t="shared" si="32"/>
        <v>0</v>
      </c>
      <c r="H287" s="62"/>
      <c r="I287" s="62"/>
      <c r="J287" s="62"/>
      <c r="K287" s="62"/>
      <c r="L287" s="62"/>
      <c r="M287" s="62"/>
      <c r="N287" s="62"/>
      <c r="O287" s="62"/>
      <c r="P287" s="62"/>
      <c r="Q287" s="62"/>
      <c r="R287" s="62"/>
      <c r="S287" s="62"/>
      <c r="T287" s="62"/>
      <c r="U287" s="62"/>
      <c r="V287" s="62"/>
      <c r="W287" s="62"/>
    </row>
    <row r="288" spans="1:23" s="91" customFormat="1" x14ac:dyDescent="0.25">
      <c r="A288" s="109" t="s">
        <v>151</v>
      </c>
      <c r="B288" s="150"/>
      <c r="C288" s="95"/>
      <c r="D288" s="149" t="s">
        <v>150</v>
      </c>
      <c r="E288" s="93">
        <f>SUM(E290+E323)</f>
        <v>66672.399999999994</v>
      </c>
      <c r="F288" s="93">
        <f>SUM(F290+F323)</f>
        <v>38358.969999999994</v>
      </c>
      <c r="G288" s="64">
        <f t="shared" si="32"/>
        <v>57.533507118387817</v>
      </c>
      <c r="H288" s="62"/>
      <c r="I288" s="62"/>
      <c r="J288" s="62"/>
      <c r="K288" s="62"/>
      <c r="L288" s="62"/>
      <c r="M288" s="62"/>
      <c r="N288" s="62"/>
      <c r="O288" s="62"/>
      <c r="P288" s="62"/>
      <c r="Q288" s="62"/>
      <c r="R288" s="62"/>
      <c r="S288" s="62"/>
      <c r="T288" s="62"/>
      <c r="U288" s="62"/>
      <c r="V288" s="62"/>
      <c r="W288" s="62"/>
    </row>
    <row r="289" spans="1:23" s="91" customFormat="1" x14ac:dyDescent="0.25">
      <c r="A289" s="108" t="s">
        <v>118</v>
      </c>
      <c r="B289" s="107"/>
      <c r="C289" s="106"/>
      <c r="D289" s="105" t="s">
        <v>117</v>
      </c>
      <c r="E289" s="64"/>
      <c r="F289" s="64"/>
      <c r="G289" s="64" t="e">
        <f t="shared" si="32"/>
        <v>#DIV/0!</v>
      </c>
      <c r="H289" s="62"/>
      <c r="I289" s="62"/>
      <c r="J289" s="62"/>
      <c r="K289" s="62"/>
      <c r="L289" s="62"/>
      <c r="M289" s="62"/>
      <c r="N289" s="62"/>
      <c r="O289" s="62"/>
      <c r="P289" s="62"/>
      <c r="Q289" s="62"/>
      <c r="R289" s="62"/>
      <c r="S289" s="62"/>
      <c r="T289" s="62"/>
      <c r="U289" s="62"/>
      <c r="V289" s="62"/>
      <c r="W289" s="62"/>
    </row>
    <row r="290" spans="1:23" s="91" customFormat="1" x14ac:dyDescent="0.25">
      <c r="A290" s="90"/>
      <c r="B290" s="139">
        <v>3</v>
      </c>
      <c r="C290" s="88"/>
      <c r="D290" s="154" t="s">
        <v>10</v>
      </c>
      <c r="E290" s="86">
        <f>E291</f>
        <v>7549.27</v>
      </c>
      <c r="F290" s="86">
        <f>F291</f>
        <v>1132.52</v>
      </c>
      <c r="G290" s="260">
        <f t="shared" si="32"/>
        <v>15.001715397647718</v>
      </c>
      <c r="H290" s="62"/>
      <c r="I290" s="62"/>
      <c r="J290" s="62"/>
      <c r="K290" s="62"/>
      <c r="L290" s="62"/>
      <c r="M290" s="62"/>
      <c r="N290" s="62"/>
      <c r="O290" s="62"/>
      <c r="P290" s="62"/>
      <c r="Q290" s="62"/>
      <c r="R290" s="62"/>
      <c r="S290" s="62"/>
      <c r="T290" s="62"/>
      <c r="U290" s="62"/>
      <c r="V290" s="62"/>
      <c r="W290" s="62"/>
    </row>
    <row r="291" spans="1:23" s="91" customFormat="1" x14ac:dyDescent="0.25">
      <c r="A291" s="83"/>
      <c r="B291" s="135">
        <v>32</v>
      </c>
      <c r="C291" s="81"/>
      <c r="D291" s="153" t="s">
        <v>27</v>
      </c>
      <c r="E291" s="79">
        <f>E292+E322+E329+E339</f>
        <v>7549.27</v>
      </c>
      <c r="F291" s="79">
        <f>F292+F322+F329+F339</f>
        <v>1132.52</v>
      </c>
      <c r="G291" s="64">
        <f t="shared" si="32"/>
        <v>15.001715397647718</v>
      </c>
      <c r="H291" s="62"/>
      <c r="I291" s="62"/>
      <c r="J291" s="62"/>
      <c r="K291" s="62"/>
      <c r="L291" s="62"/>
      <c r="M291" s="62"/>
      <c r="N291" s="62"/>
      <c r="O291" s="62"/>
      <c r="P291" s="62"/>
      <c r="Q291" s="62"/>
      <c r="R291" s="62"/>
      <c r="S291" s="62"/>
      <c r="T291" s="62"/>
      <c r="U291" s="62"/>
      <c r="V291" s="62"/>
      <c r="W291" s="62"/>
    </row>
    <row r="292" spans="1:23" s="91" customFormat="1" x14ac:dyDescent="0.25">
      <c r="A292" s="98"/>
      <c r="B292" s="137">
        <v>322</v>
      </c>
      <c r="C292" s="112"/>
      <c r="D292" s="151" t="s">
        <v>88</v>
      </c>
      <c r="E292" s="72">
        <f>SUM(E293:E294)</f>
        <v>7549.27</v>
      </c>
      <c r="F292" s="72">
        <f>SUM(F293:F294)</f>
        <v>1132.52</v>
      </c>
      <c r="G292" s="263">
        <f t="shared" si="32"/>
        <v>15.001715397647718</v>
      </c>
      <c r="H292" s="62"/>
      <c r="I292" s="62"/>
      <c r="J292" s="62"/>
      <c r="K292" s="62"/>
      <c r="L292" s="62"/>
      <c r="M292" s="62"/>
      <c r="N292" s="62"/>
      <c r="O292" s="62"/>
      <c r="P292" s="62"/>
      <c r="Q292" s="62"/>
      <c r="R292" s="62"/>
      <c r="S292" s="62"/>
      <c r="T292" s="62"/>
      <c r="U292" s="62"/>
      <c r="V292" s="62"/>
      <c r="W292" s="62"/>
    </row>
    <row r="293" spans="1:23" s="91" customFormat="1" x14ac:dyDescent="0.25">
      <c r="A293" s="68"/>
      <c r="B293" s="133">
        <v>3221</v>
      </c>
      <c r="C293" s="66"/>
      <c r="D293" s="152" t="s">
        <v>148</v>
      </c>
      <c r="E293" s="64">
        <v>597.25</v>
      </c>
      <c r="F293" s="64">
        <v>723.59</v>
      </c>
      <c r="G293" s="64">
        <f t="shared" si="32"/>
        <v>121.15362076182504</v>
      </c>
      <c r="H293" s="62"/>
      <c r="I293" s="62"/>
      <c r="J293" s="62"/>
      <c r="K293" s="62"/>
      <c r="L293" s="62"/>
      <c r="M293" s="62"/>
      <c r="N293" s="62"/>
      <c r="O293" s="62"/>
      <c r="P293" s="62"/>
      <c r="Q293" s="62"/>
      <c r="R293" s="62"/>
      <c r="S293" s="62"/>
      <c r="T293" s="62"/>
      <c r="U293" s="62"/>
      <c r="V293" s="62"/>
      <c r="W293" s="62"/>
    </row>
    <row r="294" spans="1:23" s="91" customFormat="1" x14ac:dyDescent="0.25">
      <c r="A294" s="68"/>
      <c r="B294" s="133">
        <v>3222</v>
      </c>
      <c r="C294" s="66"/>
      <c r="D294" s="152" t="s">
        <v>87</v>
      </c>
      <c r="E294" s="64">
        <v>6952.02</v>
      </c>
      <c r="F294" s="64">
        <v>408.93</v>
      </c>
      <c r="G294" s="64">
        <f t="shared" si="32"/>
        <v>5.8821752526603772</v>
      </c>
      <c r="H294" s="62"/>
      <c r="I294" s="62"/>
      <c r="J294" s="62"/>
      <c r="K294" s="62"/>
      <c r="L294" s="62"/>
      <c r="M294" s="62"/>
      <c r="N294" s="62"/>
      <c r="O294" s="62"/>
      <c r="P294" s="62"/>
      <c r="Q294" s="62"/>
      <c r="R294" s="62"/>
      <c r="S294" s="62"/>
      <c r="T294" s="62"/>
      <c r="U294" s="62"/>
      <c r="V294" s="62"/>
      <c r="W294" s="62"/>
    </row>
    <row r="295" spans="1:23" s="91" customFormat="1" ht="25.5" x14ac:dyDescent="0.25">
      <c r="A295" s="68"/>
      <c r="B295" s="133">
        <v>3224</v>
      </c>
      <c r="C295" s="66"/>
      <c r="D295" s="152" t="s">
        <v>149</v>
      </c>
      <c r="E295" s="64"/>
      <c r="F295" s="64">
        <v>14.14</v>
      </c>
      <c r="G295" s="64" t="e">
        <f t="shared" si="32"/>
        <v>#DIV/0!</v>
      </c>
      <c r="H295" s="62"/>
      <c r="I295" s="62"/>
      <c r="J295" s="62"/>
      <c r="K295" s="62"/>
      <c r="L295" s="62"/>
      <c r="M295" s="62"/>
      <c r="N295" s="62"/>
      <c r="O295" s="62"/>
      <c r="P295" s="62"/>
      <c r="Q295" s="62"/>
      <c r="R295" s="62"/>
      <c r="S295" s="62"/>
      <c r="T295" s="62"/>
      <c r="U295" s="62"/>
      <c r="V295" s="62"/>
      <c r="W295" s="62"/>
    </row>
    <row r="296" spans="1:23" s="91" customFormat="1" x14ac:dyDescent="0.25">
      <c r="A296" s="98"/>
      <c r="B296" s="137">
        <v>321</v>
      </c>
      <c r="C296" s="112"/>
      <c r="D296" s="151" t="s">
        <v>114</v>
      </c>
      <c r="E296" s="72">
        <f t="shared" ref="E296:F296" si="34">SUM(E297:E299)</f>
        <v>0</v>
      </c>
      <c r="F296" s="72">
        <f t="shared" si="34"/>
        <v>1015.6</v>
      </c>
      <c r="G296" s="263" t="e">
        <f t="shared" si="32"/>
        <v>#DIV/0!</v>
      </c>
      <c r="H296" s="62"/>
      <c r="I296" s="62"/>
      <c r="J296" s="62"/>
      <c r="K296" s="62"/>
      <c r="L296" s="62"/>
      <c r="M296" s="62"/>
      <c r="N296" s="62"/>
      <c r="O296" s="62"/>
      <c r="P296" s="62"/>
      <c r="Q296" s="62"/>
      <c r="R296" s="62"/>
      <c r="S296" s="62"/>
      <c r="T296" s="62"/>
      <c r="U296" s="62"/>
      <c r="V296" s="62"/>
      <c r="W296" s="62"/>
    </row>
    <row r="297" spans="1:23" s="91" customFormat="1" x14ac:dyDescent="0.25">
      <c r="A297" s="68"/>
      <c r="B297" s="133">
        <v>3211</v>
      </c>
      <c r="C297" s="66"/>
      <c r="D297" s="69" t="s">
        <v>113</v>
      </c>
      <c r="E297" s="64">
        <v>0</v>
      </c>
      <c r="F297" s="64"/>
      <c r="G297" s="64" t="e">
        <f t="shared" si="32"/>
        <v>#DIV/0!</v>
      </c>
      <c r="H297" s="62"/>
      <c r="I297" s="62"/>
      <c r="J297" s="62"/>
      <c r="K297" s="62"/>
      <c r="L297" s="62"/>
      <c r="M297" s="62"/>
      <c r="N297" s="62"/>
      <c r="O297" s="62"/>
      <c r="P297" s="62"/>
      <c r="Q297" s="62"/>
      <c r="R297" s="62"/>
      <c r="S297" s="62"/>
      <c r="T297" s="62"/>
      <c r="U297" s="62"/>
      <c r="V297" s="62"/>
      <c r="W297" s="62"/>
    </row>
    <row r="298" spans="1:23" s="91" customFormat="1" x14ac:dyDescent="0.25">
      <c r="A298" s="68"/>
      <c r="B298" s="133">
        <v>3213</v>
      </c>
      <c r="C298" s="66"/>
      <c r="D298" s="69" t="s">
        <v>139</v>
      </c>
      <c r="E298" s="64">
        <v>0</v>
      </c>
      <c r="F298" s="64">
        <v>475.5</v>
      </c>
      <c r="G298" s="64" t="e">
        <f t="shared" si="32"/>
        <v>#DIV/0!</v>
      </c>
      <c r="H298" s="62"/>
      <c r="I298" s="62"/>
      <c r="J298" s="62"/>
      <c r="K298" s="62"/>
      <c r="L298" s="62"/>
      <c r="M298" s="62"/>
      <c r="N298" s="62"/>
      <c r="O298" s="62"/>
      <c r="P298" s="62"/>
      <c r="Q298" s="62"/>
      <c r="R298" s="62"/>
      <c r="S298" s="62"/>
      <c r="T298" s="62"/>
      <c r="U298" s="62"/>
      <c r="V298" s="62"/>
      <c r="W298" s="62"/>
    </row>
    <row r="299" spans="1:23" s="91" customFormat="1" x14ac:dyDescent="0.25">
      <c r="A299" s="68"/>
      <c r="B299" s="133">
        <v>3214</v>
      </c>
      <c r="C299" s="66"/>
      <c r="D299" s="69" t="s">
        <v>138</v>
      </c>
      <c r="E299" s="64">
        <v>0</v>
      </c>
      <c r="F299" s="64">
        <v>540.1</v>
      </c>
      <c r="G299" s="64" t="e">
        <f t="shared" si="32"/>
        <v>#DIV/0!</v>
      </c>
      <c r="H299" s="62"/>
      <c r="I299" s="62"/>
      <c r="J299" s="62"/>
      <c r="K299" s="62"/>
      <c r="L299" s="62"/>
      <c r="M299" s="62"/>
      <c r="N299" s="62"/>
      <c r="O299" s="62"/>
      <c r="P299" s="62"/>
      <c r="Q299" s="62"/>
      <c r="R299" s="62"/>
      <c r="S299" s="62"/>
      <c r="T299" s="62"/>
      <c r="U299" s="62"/>
      <c r="V299" s="62"/>
      <c r="W299" s="62"/>
    </row>
    <row r="300" spans="1:23" s="91" customFormat="1" x14ac:dyDescent="0.25">
      <c r="A300" s="98"/>
      <c r="B300" s="137">
        <v>322</v>
      </c>
      <c r="C300" s="112"/>
      <c r="D300" s="151" t="s">
        <v>88</v>
      </c>
      <c r="E300" s="72">
        <f>SUM(E301:E306)</f>
        <v>0</v>
      </c>
      <c r="F300" s="72"/>
      <c r="G300" s="263" t="e">
        <f t="shared" si="32"/>
        <v>#DIV/0!</v>
      </c>
      <c r="H300" s="62"/>
      <c r="I300" s="62"/>
      <c r="J300" s="62"/>
      <c r="K300" s="62"/>
      <c r="L300" s="62"/>
      <c r="M300" s="62"/>
      <c r="N300" s="62"/>
      <c r="O300" s="62"/>
      <c r="P300" s="62"/>
      <c r="Q300" s="62"/>
      <c r="R300" s="62"/>
      <c r="S300" s="62"/>
      <c r="T300" s="62"/>
      <c r="U300" s="62"/>
      <c r="V300" s="62"/>
      <c r="W300" s="62"/>
    </row>
    <row r="301" spans="1:23" s="91" customFormat="1" x14ac:dyDescent="0.25">
      <c r="A301" s="68"/>
      <c r="B301" s="133">
        <v>3221</v>
      </c>
      <c r="C301" s="66"/>
      <c r="D301" s="152" t="s">
        <v>148</v>
      </c>
      <c r="E301" s="64">
        <v>0</v>
      </c>
      <c r="F301" s="64">
        <v>723.59</v>
      </c>
      <c r="G301" s="64" t="e">
        <f t="shared" si="32"/>
        <v>#DIV/0!</v>
      </c>
      <c r="H301" s="62"/>
      <c r="I301" s="62"/>
      <c r="J301" s="62"/>
      <c r="K301" s="62"/>
      <c r="L301" s="62"/>
      <c r="M301" s="62"/>
      <c r="N301" s="62"/>
      <c r="O301" s="62"/>
      <c r="P301" s="62"/>
      <c r="Q301" s="62"/>
      <c r="R301" s="62"/>
      <c r="S301" s="62"/>
      <c r="T301" s="62"/>
      <c r="U301" s="62"/>
      <c r="V301" s="62"/>
      <c r="W301" s="62"/>
    </row>
    <row r="302" spans="1:23" s="91" customFormat="1" x14ac:dyDescent="0.25">
      <c r="A302" s="68"/>
      <c r="B302" s="133">
        <v>3222</v>
      </c>
      <c r="C302" s="66"/>
      <c r="D302" s="152" t="s">
        <v>87</v>
      </c>
      <c r="E302" s="64">
        <v>0</v>
      </c>
      <c r="F302" s="64"/>
      <c r="G302" s="64" t="e">
        <f t="shared" si="32"/>
        <v>#DIV/0!</v>
      </c>
      <c r="H302" s="62"/>
      <c r="I302" s="62"/>
      <c r="J302" s="62"/>
      <c r="K302" s="62"/>
      <c r="L302" s="62"/>
      <c r="M302" s="62"/>
      <c r="N302" s="62"/>
      <c r="O302" s="62"/>
      <c r="P302" s="62"/>
      <c r="Q302" s="62"/>
      <c r="R302" s="62"/>
      <c r="S302" s="62"/>
      <c r="T302" s="62"/>
      <c r="U302" s="62"/>
      <c r="V302" s="62"/>
      <c r="W302" s="62"/>
    </row>
    <row r="303" spans="1:23" s="91" customFormat="1" x14ac:dyDescent="0.25">
      <c r="A303" s="68"/>
      <c r="B303" s="133">
        <v>3223</v>
      </c>
      <c r="C303" s="66"/>
      <c r="D303" s="152" t="s">
        <v>147</v>
      </c>
      <c r="E303" s="64">
        <v>0</v>
      </c>
      <c r="F303" s="64"/>
      <c r="G303" s="64" t="e">
        <f t="shared" si="32"/>
        <v>#DIV/0!</v>
      </c>
      <c r="H303" s="62"/>
      <c r="I303" s="62"/>
      <c r="J303" s="62"/>
      <c r="K303" s="62"/>
      <c r="L303" s="62"/>
      <c r="M303" s="62"/>
      <c r="N303" s="62"/>
      <c r="O303" s="62"/>
      <c r="P303" s="62"/>
      <c r="Q303" s="62"/>
      <c r="R303" s="62"/>
      <c r="S303" s="62"/>
      <c r="T303" s="62"/>
      <c r="U303" s="62"/>
      <c r="V303" s="62"/>
      <c r="W303" s="62"/>
    </row>
    <row r="304" spans="1:23" s="91" customFormat="1" ht="25.5" x14ac:dyDescent="0.25">
      <c r="A304" s="68"/>
      <c r="B304" s="133">
        <v>3224</v>
      </c>
      <c r="C304" s="66"/>
      <c r="D304" s="152" t="s">
        <v>173</v>
      </c>
      <c r="E304" s="64">
        <v>0</v>
      </c>
      <c r="F304" s="64"/>
      <c r="G304" s="64" t="e">
        <f t="shared" si="32"/>
        <v>#DIV/0!</v>
      </c>
      <c r="H304" s="62"/>
      <c r="I304" s="62"/>
      <c r="J304" s="62"/>
      <c r="K304" s="62"/>
      <c r="L304" s="62"/>
      <c r="M304" s="62"/>
      <c r="N304" s="62"/>
      <c r="O304" s="62"/>
      <c r="P304" s="62"/>
      <c r="Q304" s="62"/>
      <c r="R304" s="62"/>
      <c r="S304" s="62"/>
      <c r="T304" s="62"/>
      <c r="U304" s="62"/>
      <c r="V304" s="62"/>
      <c r="W304" s="62"/>
    </row>
    <row r="305" spans="1:23" s="91" customFormat="1" x14ac:dyDescent="0.25">
      <c r="A305" s="68"/>
      <c r="B305" s="133">
        <v>3225</v>
      </c>
      <c r="C305" s="66"/>
      <c r="D305" s="152" t="s">
        <v>128</v>
      </c>
      <c r="E305" s="64">
        <v>0</v>
      </c>
      <c r="F305" s="64">
        <v>469.39</v>
      </c>
      <c r="G305" s="64" t="e">
        <f t="shared" si="32"/>
        <v>#DIV/0!</v>
      </c>
      <c r="H305" s="62"/>
      <c r="I305" s="62"/>
      <c r="J305" s="62"/>
      <c r="K305" s="62"/>
      <c r="L305" s="62"/>
      <c r="M305" s="62"/>
      <c r="N305" s="62"/>
      <c r="O305" s="62"/>
      <c r="P305" s="62"/>
      <c r="Q305" s="62"/>
      <c r="R305" s="62"/>
      <c r="S305" s="62"/>
      <c r="T305" s="62"/>
      <c r="U305" s="62"/>
      <c r="V305" s="62"/>
      <c r="W305" s="62"/>
    </row>
    <row r="306" spans="1:23" s="91" customFormat="1" x14ac:dyDescent="0.25">
      <c r="A306" s="68"/>
      <c r="B306" s="133">
        <v>3227</v>
      </c>
      <c r="C306" s="66"/>
      <c r="D306" s="152" t="s">
        <v>145</v>
      </c>
      <c r="E306" s="64">
        <v>0</v>
      </c>
      <c r="F306" s="64"/>
      <c r="G306" s="64" t="e">
        <f t="shared" si="32"/>
        <v>#DIV/0!</v>
      </c>
      <c r="H306" s="62"/>
      <c r="I306" s="62"/>
      <c r="J306" s="62"/>
      <c r="K306" s="62"/>
      <c r="L306" s="62"/>
      <c r="M306" s="62"/>
      <c r="N306" s="62"/>
      <c r="O306" s="62"/>
      <c r="P306" s="62"/>
      <c r="Q306" s="62"/>
      <c r="R306" s="62"/>
      <c r="S306" s="62"/>
      <c r="T306" s="62"/>
      <c r="U306" s="62"/>
      <c r="V306" s="62"/>
      <c r="W306" s="62"/>
    </row>
    <row r="307" spans="1:23" s="91" customFormat="1" x14ac:dyDescent="0.25">
      <c r="A307" s="98"/>
      <c r="B307" s="137">
        <v>323</v>
      </c>
      <c r="C307" s="74"/>
      <c r="D307" s="151" t="s">
        <v>92</v>
      </c>
      <c r="E307" s="72">
        <f>E308+E310+E311+E312+E313+E314+E315+E316</f>
        <v>0</v>
      </c>
      <c r="F307" s="72">
        <f>F308+F310+F311+F312+F313+F314+F315+F316</f>
        <v>3551.37</v>
      </c>
      <c r="G307" s="263" t="e">
        <f t="shared" si="32"/>
        <v>#DIV/0!</v>
      </c>
      <c r="H307" s="62"/>
      <c r="I307" s="62"/>
      <c r="J307" s="62"/>
      <c r="K307" s="62"/>
      <c r="L307" s="62"/>
      <c r="M307" s="62"/>
      <c r="N307" s="62"/>
      <c r="O307" s="62"/>
      <c r="P307" s="62"/>
      <c r="Q307" s="62"/>
      <c r="R307" s="62"/>
      <c r="S307" s="62"/>
      <c r="T307" s="62"/>
      <c r="U307" s="62"/>
      <c r="V307" s="62"/>
      <c r="W307" s="62"/>
    </row>
    <row r="308" spans="1:23" s="91" customFormat="1" x14ac:dyDescent="0.25">
      <c r="A308" s="68"/>
      <c r="B308" s="133">
        <v>3231</v>
      </c>
      <c r="C308" s="66"/>
      <c r="D308" s="69" t="s">
        <v>144</v>
      </c>
      <c r="E308" s="64">
        <v>0</v>
      </c>
      <c r="F308" s="64">
        <v>825</v>
      </c>
      <c r="G308" s="64" t="e">
        <f t="shared" si="32"/>
        <v>#DIV/0!</v>
      </c>
      <c r="H308" s="62"/>
      <c r="I308" s="62"/>
      <c r="J308" s="62"/>
      <c r="K308" s="62"/>
      <c r="L308" s="62"/>
      <c r="M308" s="62"/>
      <c r="N308" s="62"/>
      <c r="O308" s="62"/>
      <c r="P308" s="62"/>
      <c r="Q308" s="62"/>
      <c r="R308" s="62"/>
      <c r="S308" s="62"/>
      <c r="T308" s="62"/>
      <c r="U308" s="62"/>
      <c r="V308" s="62"/>
      <c r="W308" s="62"/>
    </row>
    <row r="309" spans="1:23" s="91" customFormat="1" x14ac:dyDescent="0.25">
      <c r="A309" s="68"/>
      <c r="B309" s="133">
        <v>3232</v>
      </c>
      <c r="C309" s="66"/>
      <c r="D309" s="69" t="s">
        <v>143</v>
      </c>
      <c r="E309" s="64">
        <v>0</v>
      </c>
      <c r="F309" s="64">
        <v>516.1</v>
      </c>
      <c r="G309" s="64" t="e">
        <f t="shared" si="32"/>
        <v>#DIV/0!</v>
      </c>
      <c r="H309" s="62"/>
      <c r="I309" s="62"/>
      <c r="J309" s="62"/>
      <c r="K309" s="62"/>
      <c r="L309" s="62"/>
      <c r="M309" s="62"/>
      <c r="N309" s="62"/>
      <c r="O309" s="62"/>
      <c r="P309" s="62"/>
      <c r="Q309" s="62"/>
      <c r="R309" s="62"/>
      <c r="S309" s="62"/>
      <c r="T309" s="62"/>
      <c r="U309" s="62"/>
      <c r="V309" s="62"/>
      <c r="W309" s="62"/>
    </row>
    <row r="310" spans="1:23" s="91" customFormat="1" x14ac:dyDescent="0.25">
      <c r="A310" s="68"/>
      <c r="B310" s="110">
        <v>3233</v>
      </c>
      <c r="C310" s="66"/>
      <c r="D310" s="69" t="s">
        <v>142</v>
      </c>
      <c r="E310" s="64">
        <v>0</v>
      </c>
      <c r="F310" s="64"/>
      <c r="G310" s="64" t="e">
        <f t="shared" si="32"/>
        <v>#DIV/0!</v>
      </c>
      <c r="H310" s="62"/>
      <c r="I310" s="62"/>
      <c r="J310" s="62"/>
      <c r="K310" s="62"/>
      <c r="L310" s="62"/>
      <c r="M310" s="62"/>
      <c r="N310" s="62"/>
      <c r="O310" s="62"/>
      <c r="P310" s="62"/>
      <c r="Q310" s="62"/>
      <c r="R310" s="62"/>
      <c r="S310" s="62"/>
      <c r="T310" s="62"/>
      <c r="U310" s="62"/>
      <c r="V310" s="62"/>
      <c r="W310" s="62"/>
    </row>
    <row r="311" spans="1:23" s="91" customFormat="1" x14ac:dyDescent="0.25">
      <c r="A311" s="68"/>
      <c r="B311" s="110">
        <v>3234</v>
      </c>
      <c r="C311" s="66"/>
      <c r="D311" s="69" t="s">
        <v>141</v>
      </c>
      <c r="E311" s="64">
        <v>0</v>
      </c>
      <c r="F311" s="64">
        <v>245.49</v>
      </c>
      <c r="G311" s="64" t="e">
        <f t="shared" si="32"/>
        <v>#DIV/0!</v>
      </c>
      <c r="H311" s="62"/>
      <c r="I311" s="62"/>
      <c r="J311" s="62"/>
      <c r="K311" s="62"/>
      <c r="L311" s="62"/>
      <c r="M311" s="62"/>
      <c r="N311" s="62"/>
      <c r="O311" s="62"/>
      <c r="P311" s="62"/>
      <c r="Q311" s="62"/>
      <c r="R311" s="62"/>
      <c r="S311" s="62"/>
      <c r="T311" s="62"/>
      <c r="U311" s="62"/>
      <c r="V311" s="62"/>
      <c r="W311" s="62"/>
    </row>
    <row r="312" spans="1:23" s="91" customFormat="1" x14ac:dyDescent="0.25">
      <c r="A312" s="68"/>
      <c r="B312" s="110">
        <v>3235</v>
      </c>
      <c r="C312" s="66"/>
      <c r="D312" s="69" t="s">
        <v>140</v>
      </c>
      <c r="E312" s="64">
        <v>0</v>
      </c>
      <c r="F312" s="64"/>
      <c r="G312" s="64" t="e">
        <f t="shared" si="32"/>
        <v>#DIV/0!</v>
      </c>
      <c r="H312" s="62"/>
      <c r="I312" s="62"/>
      <c r="J312" s="62"/>
      <c r="K312" s="62"/>
      <c r="L312" s="62"/>
      <c r="M312" s="62"/>
      <c r="N312" s="62"/>
      <c r="O312" s="62"/>
      <c r="P312" s="62"/>
      <c r="Q312" s="62"/>
      <c r="R312" s="62"/>
      <c r="S312" s="62"/>
      <c r="T312" s="62"/>
      <c r="U312" s="62"/>
      <c r="V312" s="62"/>
      <c r="W312" s="62"/>
    </row>
    <row r="313" spans="1:23" s="91" customFormat="1" x14ac:dyDescent="0.25">
      <c r="A313" s="68"/>
      <c r="B313" s="110">
        <v>3236</v>
      </c>
      <c r="C313" s="66"/>
      <c r="D313" s="69" t="s">
        <v>127</v>
      </c>
      <c r="E313" s="64">
        <v>0</v>
      </c>
      <c r="F313" s="64">
        <v>337.58</v>
      </c>
      <c r="G313" s="64" t="e">
        <f t="shared" si="32"/>
        <v>#DIV/0!</v>
      </c>
      <c r="H313" s="62"/>
      <c r="I313" s="62"/>
      <c r="J313" s="62"/>
      <c r="K313" s="62"/>
      <c r="L313" s="62"/>
      <c r="M313" s="62"/>
      <c r="N313" s="62"/>
      <c r="O313" s="62"/>
      <c r="P313" s="62"/>
      <c r="Q313" s="62"/>
      <c r="R313" s="62"/>
      <c r="S313" s="62"/>
      <c r="T313" s="62"/>
      <c r="U313" s="62"/>
      <c r="V313" s="62"/>
      <c r="W313" s="62"/>
    </row>
    <row r="314" spans="1:23" s="91" customFormat="1" x14ac:dyDescent="0.25">
      <c r="A314" s="68"/>
      <c r="B314" s="110">
        <v>3237</v>
      </c>
      <c r="C314" s="66"/>
      <c r="D314" s="69" t="s">
        <v>126</v>
      </c>
      <c r="E314" s="64">
        <v>0</v>
      </c>
      <c r="F314" s="64">
        <v>2000.13</v>
      </c>
      <c r="G314" s="64" t="e">
        <f t="shared" si="32"/>
        <v>#DIV/0!</v>
      </c>
      <c r="H314" s="62"/>
      <c r="I314" s="62"/>
      <c r="J314" s="62"/>
      <c r="K314" s="62"/>
      <c r="L314" s="62"/>
      <c r="M314" s="62"/>
      <c r="N314" s="62"/>
      <c r="O314" s="62"/>
      <c r="P314" s="62"/>
      <c r="Q314" s="62"/>
      <c r="R314" s="62"/>
      <c r="S314" s="62"/>
      <c r="T314" s="62"/>
      <c r="U314" s="62"/>
      <c r="V314" s="62"/>
      <c r="W314" s="62"/>
    </row>
    <row r="315" spans="1:23" s="91" customFormat="1" x14ac:dyDescent="0.25">
      <c r="A315" s="68"/>
      <c r="B315" s="110">
        <v>3238</v>
      </c>
      <c r="C315" s="66"/>
      <c r="D315" s="69" t="s">
        <v>137</v>
      </c>
      <c r="E315" s="64">
        <v>0</v>
      </c>
      <c r="F315" s="64">
        <v>99.51</v>
      </c>
      <c r="G315" s="64" t="e">
        <f t="shared" si="32"/>
        <v>#DIV/0!</v>
      </c>
      <c r="H315" s="62"/>
      <c r="I315" s="62"/>
      <c r="J315" s="62"/>
      <c r="K315" s="62"/>
      <c r="L315" s="62"/>
      <c r="M315" s="62"/>
      <c r="N315" s="62"/>
      <c r="O315" s="62"/>
      <c r="P315" s="62"/>
      <c r="Q315" s="62"/>
      <c r="R315" s="62"/>
      <c r="S315" s="62"/>
      <c r="T315" s="62"/>
      <c r="U315" s="62"/>
      <c r="V315" s="62"/>
      <c r="W315" s="62"/>
    </row>
    <row r="316" spans="1:23" s="91" customFormat="1" x14ac:dyDescent="0.25">
      <c r="A316" s="68"/>
      <c r="B316" s="110">
        <v>3239</v>
      </c>
      <c r="C316" s="66"/>
      <c r="D316" s="69" t="s">
        <v>136</v>
      </c>
      <c r="E316" s="64">
        <v>0</v>
      </c>
      <c r="F316" s="64">
        <v>43.66</v>
      </c>
      <c r="G316" s="64" t="e">
        <f t="shared" si="32"/>
        <v>#DIV/0!</v>
      </c>
      <c r="H316" s="62"/>
      <c r="I316" s="62"/>
      <c r="J316" s="62"/>
      <c r="K316" s="62"/>
      <c r="L316" s="62"/>
      <c r="M316" s="62"/>
      <c r="N316" s="62"/>
      <c r="O316" s="62"/>
      <c r="P316" s="62"/>
      <c r="Q316" s="62"/>
      <c r="R316" s="62"/>
      <c r="S316" s="62"/>
      <c r="T316" s="62"/>
      <c r="U316" s="62"/>
      <c r="V316" s="62"/>
      <c r="W316" s="62"/>
    </row>
    <row r="317" spans="1:23" s="91" customFormat="1" x14ac:dyDescent="0.25">
      <c r="A317" s="102"/>
      <c r="B317" s="146">
        <v>4</v>
      </c>
      <c r="C317" s="117"/>
      <c r="D317" s="145" t="s">
        <v>12</v>
      </c>
      <c r="E317" s="85"/>
      <c r="F317" s="85"/>
      <c r="G317" s="260" t="e">
        <f t="shared" si="32"/>
        <v>#DIV/0!</v>
      </c>
      <c r="H317" s="62"/>
      <c r="I317" s="62"/>
      <c r="J317" s="62"/>
      <c r="K317" s="62"/>
      <c r="L317" s="62"/>
      <c r="M317" s="62"/>
      <c r="N317" s="62"/>
      <c r="O317" s="62"/>
      <c r="P317" s="62"/>
      <c r="Q317" s="62"/>
      <c r="R317" s="62"/>
      <c r="S317" s="62"/>
      <c r="T317" s="62"/>
      <c r="U317" s="62"/>
      <c r="V317" s="62"/>
      <c r="W317" s="62"/>
    </row>
    <row r="318" spans="1:23" s="91" customFormat="1" ht="25.5" x14ac:dyDescent="0.25">
      <c r="A318" s="100"/>
      <c r="B318" s="144">
        <v>42</v>
      </c>
      <c r="C318" s="115"/>
      <c r="D318" s="143" t="s">
        <v>36</v>
      </c>
      <c r="E318" s="78"/>
      <c r="F318" s="78"/>
      <c r="G318" s="64" t="e">
        <f t="shared" si="32"/>
        <v>#DIV/0!</v>
      </c>
      <c r="H318" s="62"/>
      <c r="I318" s="62"/>
      <c r="J318" s="62"/>
      <c r="K318" s="62"/>
      <c r="L318" s="62"/>
      <c r="M318" s="62"/>
      <c r="N318" s="62"/>
      <c r="O318" s="62"/>
      <c r="P318" s="62"/>
      <c r="Q318" s="62"/>
      <c r="R318" s="62"/>
      <c r="S318" s="62"/>
      <c r="T318" s="62"/>
      <c r="U318" s="62"/>
      <c r="V318" s="62"/>
      <c r="W318" s="62"/>
    </row>
    <row r="319" spans="1:23" s="91" customFormat="1" x14ac:dyDescent="0.25">
      <c r="A319" s="98"/>
      <c r="B319" s="142">
        <v>422</v>
      </c>
      <c r="C319" s="112"/>
      <c r="D319" s="141" t="s">
        <v>112</v>
      </c>
      <c r="E319" s="71"/>
      <c r="F319" s="71"/>
      <c r="G319" s="263" t="e">
        <f t="shared" si="32"/>
        <v>#DIV/0!</v>
      </c>
      <c r="H319" s="62"/>
      <c r="I319" s="62"/>
      <c r="J319" s="62"/>
      <c r="K319" s="62"/>
      <c r="L319" s="62"/>
      <c r="M319" s="62"/>
      <c r="N319" s="62"/>
      <c r="O319" s="62"/>
      <c r="P319" s="62"/>
      <c r="Q319" s="62"/>
      <c r="R319" s="62"/>
      <c r="S319" s="62"/>
      <c r="T319" s="62"/>
      <c r="U319" s="62"/>
      <c r="V319" s="62"/>
      <c r="W319" s="62"/>
    </row>
    <row r="320" spans="1:23" s="91" customFormat="1" x14ac:dyDescent="0.25">
      <c r="A320" s="68"/>
      <c r="B320" s="67">
        <v>4221</v>
      </c>
      <c r="C320" s="66"/>
      <c r="D320" s="140" t="s">
        <v>96</v>
      </c>
      <c r="E320" s="63"/>
      <c r="F320" s="63"/>
      <c r="G320" s="64" t="e">
        <f t="shared" si="32"/>
        <v>#DIV/0!</v>
      </c>
      <c r="H320" s="62"/>
      <c r="I320" s="62"/>
      <c r="J320" s="62"/>
      <c r="K320" s="62"/>
      <c r="L320" s="62"/>
      <c r="M320" s="62"/>
      <c r="N320" s="62"/>
      <c r="O320" s="62"/>
      <c r="P320" s="62"/>
      <c r="Q320" s="62"/>
      <c r="R320" s="62"/>
      <c r="S320" s="62"/>
      <c r="T320" s="62"/>
      <c r="U320" s="62"/>
      <c r="V320" s="62"/>
      <c r="W320" s="62"/>
    </row>
    <row r="321" spans="1:23" s="91" customFormat="1" x14ac:dyDescent="0.25">
      <c r="A321" s="68"/>
      <c r="B321" s="67">
        <v>4127</v>
      </c>
      <c r="C321" s="66"/>
      <c r="D321" s="140" t="s">
        <v>167</v>
      </c>
      <c r="E321" s="63"/>
      <c r="F321" s="63"/>
      <c r="G321" s="64" t="e">
        <f t="shared" si="32"/>
        <v>#DIV/0!</v>
      </c>
      <c r="H321" s="62"/>
      <c r="I321" s="62"/>
      <c r="J321" s="62"/>
      <c r="K321" s="62"/>
      <c r="L321" s="62"/>
      <c r="M321" s="62"/>
      <c r="N321" s="62"/>
      <c r="O321" s="62"/>
      <c r="P321" s="62"/>
      <c r="Q321" s="62"/>
      <c r="R321" s="62"/>
      <c r="S321" s="62"/>
      <c r="T321" s="62"/>
      <c r="U321" s="62"/>
      <c r="V321" s="62"/>
      <c r="W321" s="62"/>
    </row>
    <row r="322" spans="1:23" s="91" customFormat="1" x14ac:dyDescent="0.25">
      <c r="A322" s="108" t="s">
        <v>82</v>
      </c>
      <c r="B322" s="107"/>
      <c r="C322" s="106"/>
      <c r="D322" s="105" t="s">
        <v>81</v>
      </c>
      <c r="E322" s="64"/>
      <c r="F322" s="64"/>
      <c r="G322" s="64" t="e">
        <f t="shared" si="32"/>
        <v>#DIV/0!</v>
      </c>
      <c r="H322" s="62"/>
      <c r="I322" s="62"/>
      <c r="J322" s="62"/>
      <c r="K322" s="62"/>
      <c r="L322" s="62"/>
      <c r="M322" s="62"/>
      <c r="N322" s="62"/>
      <c r="O322" s="62"/>
      <c r="P322" s="62"/>
      <c r="Q322" s="62"/>
      <c r="R322" s="62"/>
      <c r="S322" s="62"/>
      <c r="T322" s="62"/>
      <c r="U322" s="62"/>
      <c r="V322" s="62"/>
      <c r="W322" s="62"/>
    </row>
    <row r="323" spans="1:23" s="84" customFormat="1" x14ac:dyDescent="0.25">
      <c r="A323" s="90"/>
      <c r="B323" s="139">
        <v>3</v>
      </c>
      <c r="C323" s="88"/>
      <c r="D323" s="154" t="s">
        <v>10</v>
      </c>
      <c r="E323" s="86">
        <f>E324</f>
        <v>59123.13</v>
      </c>
      <c r="F323" s="86">
        <f>F324</f>
        <v>37226.449999999997</v>
      </c>
      <c r="G323" s="260">
        <f t="shared" si="32"/>
        <v>62.964274726321158</v>
      </c>
      <c r="H323" s="62"/>
      <c r="I323" s="62"/>
      <c r="J323" s="62"/>
      <c r="K323" s="62"/>
      <c r="L323" s="62"/>
      <c r="M323" s="62"/>
      <c r="N323" s="62"/>
      <c r="O323" s="62"/>
      <c r="P323" s="62"/>
      <c r="Q323" s="62"/>
      <c r="R323" s="62"/>
      <c r="S323" s="62"/>
      <c r="T323" s="62"/>
      <c r="U323" s="62"/>
      <c r="V323" s="62"/>
      <c r="W323" s="62"/>
    </row>
    <row r="324" spans="1:23" s="77" customFormat="1" x14ac:dyDescent="0.25">
      <c r="A324" s="83"/>
      <c r="B324" s="135">
        <v>32</v>
      </c>
      <c r="C324" s="81"/>
      <c r="D324" s="153" t="s">
        <v>27</v>
      </c>
      <c r="E324" s="79">
        <f>E325+E328+E335+E345</f>
        <v>59123.13</v>
      </c>
      <c r="F324" s="79">
        <f>F325+F328+F335+F345</f>
        <v>37226.449999999997</v>
      </c>
      <c r="G324" s="64">
        <f t="shared" si="32"/>
        <v>62.964274726321158</v>
      </c>
      <c r="H324" s="62"/>
      <c r="I324" s="62"/>
      <c r="J324" s="62"/>
      <c r="K324" s="62"/>
      <c r="L324" s="62"/>
      <c r="M324" s="62"/>
      <c r="N324" s="62"/>
      <c r="O324" s="62"/>
      <c r="P324" s="62"/>
      <c r="Q324" s="62"/>
      <c r="R324" s="62"/>
      <c r="S324" s="62"/>
      <c r="T324" s="62"/>
      <c r="U324" s="62"/>
      <c r="V324" s="62"/>
      <c r="W324" s="62"/>
    </row>
    <row r="325" spans="1:23" s="70" customFormat="1" ht="18" customHeight="1" x14ac:dyDescent="0.25">
      <c r="A325" s="76"/>
      <c r="B325" s="137">
        <v>321</v>
      </c>
      <c r="C325" s="74"/>
      <c r="D325" s="151" t="s">
        <v>114</v>
      </c>
      <c r="E325" s="72">
        <f>E326+E327</f>
        <v>0</v>
      </c>
      <c r="F325" s="72"/>
      <c r="G325" s="263" t="e">
        <f t="shared" si="32"/>
        <v>#DIV/0!</v>
      </c>
      <c r="H325" s="62"/>
      <c r="I325" s="62"/>
      <c r="J325" s="62"/>
      <c r="K325" s="62"/>
      <c r="L325" s="62"/>
      <c r="M325" s="62"/>
      <c r="N325" s="62"/>
      <c r="O325" s="62"/>
      <c r="P325" s="62"/>
      <c r="Q325" s="62"/>
      <c r="R325" s="62"/>
      <c r="S325" s="62"/>
      <c r="T325" s="62"/>
      <c r="U325" s="62"/>
      <c r="V325" s="62"/>
      <c r="W325" s="62"/>
    </row>
    <row r="326" spans="1:23" x14ac:dyDescent="0.25">
      <c r="A326" s="68"/>
      <c r="B326" s="133">
        <v>3211</v>
      </c>
      <c r="C326" s="66"/>
      <c r="D326" s="69" t="s">
        <v>113</v>
      </c>
      <c r="E326" s="64">
        <v>0</v>
      </c>
      <c r="F326" s="64"/>
      <c r="G326" s="64" t="e">
        <f t="shared" si="32"/>
        <v>#DIV/0!</v>
      </c>
      <c r="H326" s="62"/>
      <c r="I326" s="62"/>
      <c r="J326" s="62"/>
      <c r="K326" s="62"/>
      <c r="L326" s="62"/>
      <c r="M326" s="62"/>
      <c r="N326" s="62"/>
      <c r="O326" s="62"/>
      <c r="P326" s="62"/>
      <c r="Q326" s="62"/>
      <c r="R326" s="62"/>
      <c r="S326" s="62"/>
      <c r="T326" s="62"/>
      <c r="U326" s="62"/>
      <c r="V326" s="62"/>
      <c r="W326" s="62"/>
    </row>
    <row r="327" spans="1:23" x14ac:dyDescent="0.25">
      <c r="A327" s="68"/>
      <c r="B327" s="133">
        <v>3213</v>
      </c>
      <c r="C327" s="66"/>
      <c r="D327" s="69" t="s">
        <v>139</v>
      </c>
      <c r="E327" s="64">
        <v>0</v>
      </c>
      <c r="F327" s="64"/>
      <c r="G327" s="64" t="e">
        <f t="shared" ref="G327:G390" si="35">SUM(F327/E327)*100</f>
        <v>#DIV/0!</v>
      </c>
      <c r="H327" s="62"/>
      <c r="I327" s="62"/>
      <c r="J327" s="62"/>
      <c r="K327" s="62"/>
      <c r="L327" s="62"/>
      <c r="M327" s="62"/>
      <c r="N327" s="62"/>
      <c r="O327" s="62"/>
      <c r="P327" s="62"/>
      <c r="Q327" s="62"/>
      <c r="R327" s="62"/>
      <c r="S327" s="62"/>
      <c r="T327" s="62"/>
      <c r="U327" s="62"/>
      <c r="V327" s="62"/>
      <c r="W327" s="62"/>
    </row>
    <row r="328" spans="1:23" s="70" customFormat="1" x14ac:dyDescent="0.25">
      <c r="A328" s="98"/>
      <c r="B328" s="137">
        <v>322</v>
      </c>
      <c r="C328" s="112"/>
      <c r="D328" s="151" t="s">
        <v>88</v>
      </c>
      <c r="E328" s="72">
        <f>SUM(E329:E334)</f>
        <v>59123.13</v>
      </c>
      <c r="F328" s="72">
        <f>SUM(F329:F334)</f>
        <v>37226.449999999997</v>
      </c>
      <c r="G328" s="263">
        <f t="shared" si="35"/>
        <v>62.964274726321158</v>
      </c>
      <c r="H328" s="62"/>
      <c r="I328" s="62"/>
      <c r="J328" s="62"/>
      <c r="K328" s="62"/>
      <c r="L328" s="62"/>
      <c r="M328" s="62"/>
      <c r="N328" s="62"/>
      <c r="O328" s="62"/>
      <c r="P328" s="62"/>
      <c r="Q328" s="62"/>
      <c r="R328" s="62"/>
      <c r="S328" s="62"/>
      <c r="T328" s="62"/>
      <c r="U328" s="62"/>
      <c r="V328" s="62"/>
      <c r="W328" s="62"/>
    </row>
    <row r="329" spans="1:23" x14ac:dyDescent="0.25">
      <c r="A329" s="68"/>
      <c r="B329" s="133">
        <v>3221</v>
      </c>
      <c r="C329" s="66"/>
      <c r="D329" s="152" t="s">
        <v>148</v>
      </c>
      <c r="E329" s="64">
        <v>0</v>
      </c>
      <c r="F329" s="64"/>
      <c r="G329" s="64" t="e">
        <f t="shared" si="35"/>
        <v>#DIV/0!</v>
      </c>
      <c r="H329" s="62"/>
      <c r="I329" s="62"/>
      <c r="J329" s="62"/>
      <c r="K329" s="62"/>
      <c r="L329" s="62"/>
      <c r="M329" s="62"/>
      <c r="N329" s="62"/>
      <c r="O329" s="62"/>
      <c r="P329" s="62"/>
      <c r="Q329" s="62"/>
      <c r="R329" s="62"/>
      <c r="S329" s="62"/>
      <c r="T329" s="62"/>
      <c r="U329" s="62"/>
      <c r="V329" s="62"/>
      <c r="W329" s="62"/>
    </row>
    <row r="330" spans="1:23" x14ac:dyDescent="0.25">
      <c r="A330" s="68"/>
      <c r="B330" s="133">
        <v>3222</v>
      </c>
      <c r="C330" s="66"/>
      <c r="D330" s="152" t="s">
        <v>87</v>
      </c>
      <c r="E330" s="64">
        <v>59123.13</v>
      </c>
      <c r="F330" s="64">
        <v>37226.449999999997</v>
      </c>
      <c r="G330" s="64">
        <f t="shared" si="35"/>
        <v>62.964274726321158</v>
      </c>
      <c r="H330" s="62"/>
      <c r="I330" s="62"/>
      <c r="J330" s="62"/>
      <c r="K330" s="62"/>
      <c r="L330" s="62"/>
      <c r="M330" s="62"/>
      <c r="N330" s="62"/>
      <c r="O330" s="62"/>
      <c r="P330" s="62"/>
      <c r="Q330" s="62"/>
      <c r="R330" s="62"/>
      <c r="S330" s="62"/>
      <c r="T330" s="62"/>
      <c r="U330" s="62"/>
      <c r="V330" s="62"/>
      <c r="W330" s="62"/>
    </row>
    <row r="331" spans="1:23" x14ac:dyDescent="0.25">
      <c r="A331" s="68"/>
      <c r="B331" s="133">
        <v>3223</v>
      </c>
      <c r="C331" s="66"/>
      <c r="D331" s="152" t="s">
        <v>147</v>
      </c>
      <c r="E331" s="64">
        <v>0</v>
      </c>
      <c r="F331" s="64"/>
      <c r="G331" s="64" t="e">
        <f t="shared" si="35"/>
        <v>#DIV/0!</v>
      </c>
      <c r="H331" s="62"/>
      <c r="I331" s="62"/>
      <c r="J331" s="62"/>
      <c r="K331" s="62"/>
      <c r="L331" s="62"/>
      <c r="M331" s="62"/>
      <c r="N331" s="62"/>
      <c r="O331" s="62"/>
      <c r="P331" s="62"/>
      <c r="Q331" s="62"/>
      <c r="R331" s="62"/>
      <c r="S331" s="62"/>
      <c r="T331" s="62"/>
      <c r="U331" s="62"/>
      <c r="V331" s="62"/>
      <c r="W331" s="62"/>
    </row>
    <row r="332" spans="1:23" ht="13.5" customHeight="1" x14ac:dyDescent="0.25">
      <c r="A332" s="68"/>
      <c r="B332" s="133">
        <v>3224</v>
      </c>
      <c r="C332" s="66"/>
      <c r="D332" s="152" t="s">
        <v>146</v>
      </c>
      <c r="E332" s="64">
        <v>0</v>
      </c>
      <c r="F332" s="64"/>
      <c r="G332" s="64" t="e">
        <f t="shared" si="35"/>
        <v>#DIV/0!</v>
      </c>
      <c r="H332" s="62"/>
      <c r="I332" s="62"/>
      <c r="J332" s="62"/>
      <c r="K332" s="62"/>
      <c r="L332" s="62"/>
      <c r="M332" s="62"/>
      <c r="N332" s="62"/>
      <c r="O332" s="62"/>
      <c r="P332" s="62"/>
      <c r="Q332" s="62"/>
      <c r="R332" s="62"/>
      <c r="S332" s="62"/>
      <c r="T332" s="62"/>
      <c r="U332" s="62"/>
      <c r="V332" s="62"/>
      <c r="W332" s="62"/>
    </row>
    <row r="333" spans="1:23" x14ac:dyDescent="0.25">
      <c r="A333" s="68"/>
      <c r="B333" s="133">
        <v>3225</v>
      </c>
      <c r="C333" s="66"/>
      <c r="D333" s="152" t="s">
        <v>128</v>
      </c>
      <c r="E333" s="64">
        <v>0</v>
      </c>
      <c r="F333" s="64"/>
      <c r="G333" s="64" t="e">
        <f t="shared" si="35"/>
        <v>#DIV/0!</v>
      </c>
      <c r="H333" s="62"/>
      <c r="I333" s="62"/>
      <c r="J333" s="62"/>
      <c r="K333" s="62"/>
      <c r="L333" s="62"/>
      <c r="M333" s="62"/>
      <c r="N333" s="62"/>
      <c r="O333" s="62"/>
      <c r="P333" s="62"/>
      <c r="Q333" s="62"/>
      <c r="R333" s="62"/>
      <c r="S333" s="62"/>
      <c r="T333" s="62"/>
      <c r="U333" s="62"/>
      <c r="V333" s="62"/>
      <c r="W333" s="62"/>
    </row>
    <row r="334" spans="1:23" ht="18" customHeight="1" x14ac:dyDescent="0.25">
      <c r="A334" s="68"/>
      <c r="B334" s="133">
        <v>3227</v>
      </c>
      <c r="C334" s="66"/>
      <c r="D334" s="132" t="s">
        <v>145</v>
      </c>
      <c r="E334" s="64">
        <v>0</v>
      </c>
      <c r="F334" s="64"/>
      <c r="G334" s="64" t="e">
        <f t="shared" si="35"/>
        <v>#DIV/0!</v>
      </c>
      <c r="H334" s="62"/>
      <c r="I334" s="62"/>
      <c r="J334" s="62"/>
      <c r="K334" s="62"/>
      <c r="L334" s="62"/>
      <c r="M334" s="62"/>
      <c r="N334" s="62"/>
      <c r="O334" s="62"/>
      <c r="P334" s="62"/>
      <c r="Q334" s="62"/>
      <c r="R334" s="62"/>
      <c r="S334" s="62"/>
      <c r="T334" s="62"/>
      <c r="U334" s="62"/>
      <c r="V334" s="62"/>
      <c r="W334" s="62"/>
    </row>
    <row r="335" spans="1:23" s="70" customFormat="1" x14ac:dyDescent="0.25">
      <c r="A335" s="98"/>
      <c r="B335" s="137">
        <v>323</v>
      </c>
      <c r="C335" s="112"/>
      <c r="D335" s="151" t="s">
        <v>92</v>
      </c>
      <c r="E335" s="72">
        <f>SUM(E336:E344)</f>
        <v>0</v>
      </c>
      <c r="F335" s="72">
        <f>SUM(F336:F344)</f>
        <v>0</v>
      </c>
      <c r="G335" s="263" t="e">
        <f t="shared" si="35"/>
        <v>#DIV/0!</v>
      </c>
      <c r="H335" s="62"/>
      <c r="I335" s="62"/>
      <c r="J335" s="62"/>
      <c r="K335" s="62"/>
      <c r="L335" s="62"/>
      <c r="M335" s="62"/>
      <c r="N335" s="62"/>
      <c r="O335" s="62"/>
      <c r="P335" s="62"/>
      <c r="Q335" s="62"/>
      <c r="R335" s="62"/>
      <c r="S335" s="62"/>
      <c r="T335" s="62"/>
      <c r="U335" s="62"/>
      <c r="V335" s="62"/>
      <c r="W335" s="62"/>
    </row>
    <row r="336" spans="1:23" x14ac:dyDescent="0.25">
      <c r="A336" s="68"/>
      <c r="B336" s="133">
        <v>3231</v>
      </c>
      <c r="C336" s="66"/>
      <c r="D336" s="69" t="s">
        <v>144</v>
      </c>
      <c r="E336" s="64">
        <v>0</v>
      </c>
      <c r="F336" s="64"/>
      <c r="G336" s="64" t="e">
        <f t="shared" si="35"/>
        <v>#DIV/0!</v>
      </c>
      <c r="H336" s="62"/>
      <c r="I336" s="62"/>
      <c r="J336" s="62"/>
      <c r="K336" s="62"/>
      <c r="L336" s="62"/>
      <c r="M336" s="62"/>
      <c r="N336" s="62"/>
      <c r="O336" s="62"/>
      <c r="P336" s="62"/>
      <c r="Q336" s="62"/>
      <c r="R336" s="62"/>
      <c r="S336" s="62"/>
      <c r="T336" s="62"/>
      <c r="U336" s="62"/>
      <c r="V336" s="62"/>
      <c r="W336" s="62"/>
    </row>
    <row r="337" spans="1:23" ht="17.25" customHeight="1" x14ac:dyDescent="0.25">
      <c r="A337" s="68"/>
      <c r="B337" s="133">
        <v>3232</v>
      </c>
      <c r="C337" s="66"/>
      <c r="D337" s="69" t="s">
        <v>143</v>
      </c>
      <c r="E337" s="64">
        <v>0</v>
      </c>
      <c r="F337" s="64"/>
      <c r="G337" s="64" t="e">
        <f t="shared" si="35"/>
        <v>#DIV/0!</v>
      </c>
      <c r="H337" s="62"/>
      <c r="I337" s="62"/>
      <c r="J337" s="62"/>
      <c r="K337" s="62"/>
      <c r="L337" s="62"/>
      <c r="M337" s="62"/>
      <c r="N337" s="62"/>
      <c r="O337" s="62"/>
      <c r="P337" s="62"/>
      <c r="Q337" s="62"/>
      <c r="R337" s="62"/>
      <c r="S337" s="62"/>
      <c r="T337" s="62"/>
      <c r="U337" s="62"/>
      <c r="V337" s="62"/>
      <c r="W337" s="62"/>
    </row>
    <row r="338" spans="1:23" x14ac:dyDescent="0.25">
      <c r="A338" s="68"/>
      <c r="B338" s="133">
        <v>3233</v>
      </c>
      <c r="C338" s="66"/>
      <c r="D338" s="69" t="s">
        <v>142</v>
      </c>
      <c r="E338" s="64">
        <v>0</v>
      </c>
      <c r="F338" s="64"/>
      <c r="G338" s="64" t="e">
        <f t="shared" si="35"/>
        <v>#DIV/0!</v>
      </c>
      <c r="H338" s="62"/>
      <c r="I338" s="62"/>
      <c r="J338" s="62"/>
      <c r="K338" s="62"/>
      <c r="L338" s="62"/>
      <c r="M338" s="62"/>
      <c r="N338" s="62"/>
      <c r="O338" s="62"/>
      <c r="P338" s="62"/>
      <c r="Q338" s="62"/>
      <c r="R338" s="62"/>
      <c r="S338" s="62"/>
      <c r="T338" s="62"/>
      <c r="U338" s="62"/>
      <c r="V338" s="62"/>
      <c r="W338" s="62"/>
    </row>
    <row r="339" spans="1:23" x14ac:dyDescent="0.25">
      <c r="A339" s="68"/>
      <c r="B339" s="133">
        <v>3234</v>
      </c>
      <c r="C339" s="66"/>
      <c r="D339" s="69" t="s">
        <v>141</v>
      </c>
      <c r="E339" s="64">
        <v>0</v>
      </c>
      <c r="F339" s="64"/>
      <c r="G339" s="64" t="e">
        <f t="shared" si="35"/>
        <v>#DIV/0!</v>
      </c>
      <c r="H339" s="62"/>
      <c r="I339" s="62"/>
      <c r="J339" s="62"/>
      <c r="K339" s="62"/>
      <c r="L339" s="62"/>
      <c r="M339" s="62"/>
      <c r="N339" s="62"/>
      <c r="O339" s="62"/>
      <c r="P339" s="62"/>
      <c r="Q339" s="62"/>
      <c r="R339" s="62"/>
      <c r="S339" s="62"/>
      <c r="T339" s="62"/>
      <c r="U339" s="62"/>
      <c r="V339" s="62"/>
      <c r="W339" s="62"/>
    </row>
    <row r="340" spans="1:23" x14ac:dyDescent="0.25">
      <c r="A340" s="68"/>
      <c r="B340" s="133">
        <v>3235</v>
      </c>
      <c r="C340" s="66"/>
      <c r="D340" s="69" t="s">
        <v>140</v>
      </c>
      <c r="E340" s="64">
        <v>0</v>
      </c>
      <c r="F340" s="64"/>
      <c r="G340" s="64" t="e">
        <f t="shared" si="35"/>
        <v>#DIV/0!</v>
      </c>
      <c r="H340" s="62"/>
      <c r="I340" s="62"/>
      <c r="J340" s="62"/>
      <c r="K340" s="62"/>
      <c r="L340" s="62"/>
      <c r="M340" s="62"/>
      <c r="N340" s="62"/>
      <c r="O340" s="62"/>
      <c r="P340" s="62"/>
      <c r="Q340" s="62"/>
      <c r="R340" s="62"/>
      <c r="S340" s="62"/>
      <c r="T340" s="62"/>
      <c r="U340" s="62"/>
      <c r="V340" s="62"/>
      <c r="W340" s="62"/>
    </row>
    <row r="341" spans="1:23" x14ac:dyDescent="0.25">
      <c r="A341" s="68"/>
      <c r="B341" s="133">
        <v>3236</v>
      </c>
      <c r="C341" s="66"/>
      <c r="D341" s="69" t="s">
        <v>127</v>
      </c>
      <c r="E341" s="64">
        <v>0</v>
      </c>
      <c r="F341" s="64"/>
      <c r="G341" s="64" t="e">
        <f t="shared" si="35"/>
        <v>#DIV/0!</v>
      </c>
      <c r="H341" s="62"/>
      <c r="I341" s="62"/>
      <c r="J341" s="62"/>
      <c r="K341" s="62"/>
      <c r="L341" s="62"/>
      <c r="M341" s="62"/>
      <c r="N341" s="62"/>
      <c r="O341" s="62"/>
      <c r="P341" s="62"/>
      <c r="Q341" s="62"/>
      <c r="R341" s="62"/>
      <c r="S341" s="62"/>
      <c r="T341" s="62"/>
      <c r="U341" s="62"/>
      <c r="V341" s="62"/>
      <c r="W341" s="62"/>
    </row>
    <row r="342" spans="1:23" x14ac:dyDescent="0.25">
      <c r="A342" s="68"/>
      <c r="B342" s="133">
        <v>3237</v>
      </c>
      <c r="C342" s="66"/>
      <c r="D342" s="69" t="s">
        <v>126</v>
      </c>
      <c r="E342" s="64">
        <v>0</v>
      </c>
      <c r="F342" s="64"/>
      <c r="G342" s="64" t="e">
        <f t="shared" si="35"/>
        <v>#DIV/0!</v>
      </c>
      <c r="H342" s="62"/>
      <c r="I342" s="62"/>
      <c r="J342" s="62"/>
      <c r="K342" s="62"/>
      <c r="L342" s="62"/>
      <c r="M342" s="62"/>
      <c r="N342" s="62"/>
      <c r="O342" s="62"/>
      <c r="P342" s="62"/>
      <c r="Q342" s="62"/>
      <c r="R342" s="62"/>
      <c r="S342" s="62"/>
      <c r="T342" s="62"/>
      <c r="U342" s="62"/>
      <c r="V342" s="62"/>
      <c r="W342" s="62"/>
    </row>
    <row r="343" spans="1:23" x14ac:dyDescent="0.25">
      <c r="A343" s="68"/>
      <c r="B343" s="133">
        <v>3238</v>
      </c>
      <c r="C343" s="66"/>
      <c r="D343" s="69" t="s">
        <v>137</v>
      </c>
      <c r="E343" s="64">
        <v>0</v>
      </c>
      <c r="F343" s="64"/>
      <c r="G343" s="64" t="e">
        <f t="shared" si="35"/>
        <v>#DIV/0!</v>
      </c>
      <c r="H343" s="62"/>
      <c r="I343" s="62"/>
      <c r="J343" s="62"/>
      <c r="K343" s="62"/>
      <c r="L343" s="62"/>
      <c r="M343" s="62"/>
      <c r="N343" s="62"/>
      <c r="O343" s="62"/>
      <c r="P343" s="62"/>
      <c r="Q343" s="62"/>
      <c r="R343" s="62"/>
      <c r="S343" s="62"/>
      <c r="T343" s="62"/>
      <c r="U343" s="62"/>
      <c r="V343" s="62"/>
      <c r="W343" s="62"/>
    </row>
    <row r="344" spans="1:23" x14ac:dyDescent="0.25">
      <c r="A344" s="68"/>
      <c r="B344" s="133">
        <v>3239</v>
      </c>
      <c r="C344" s="66"/>
      <c r="D344" s="69" t="s">
        <v>136</v>
      </c>
      <c r="E344" s="64">
        <v>0</v>
      </c>
      <c r="F344" s="64"/>
      <c r="G344" s="64" t="e">
        <f t="shared" si="35"/>
        <v>#DIV/0!</v>
      </c>
      <c r="H344" s="62"/>
      <c r="I344" s="62"/>
      <c r="J344" s="62"/>
      <c r="K344" s="62"/>
      <c r="L344" s="62"/>
      <c r="M344" s="62"/>
      <c r="N344" s="62"/>
      <c r="O344" s="62"/>
      <c r="P344" s="62"/>
      <c r="Q344" s="62"/>
      <c r="R344" s="62"/>
      <c r="S344" s="62"/>
      <c r="T344" s="62"/>
      <c r="U344" s="62"/>
      <c r="V344" s="62"/>
      <c r="W344" s="62"/>
    </row>
    <row r="345" spans="1:23" s="70" customFormat="1" ht="18" customHeight="1" x14ac:dyDescent="0.25">
      <c r="A345" s="98"/>
      <c r="B345" s="137">
        <v>329</v>
      </c>
      <c r="C345" s="74"/>
      <c r="D345" s="136" t="s">
        <v>75</v>
      </c>
      <c r="E345" s="72">
        <f>E346</f>
        <v>0</v>
      </c>
      <c r="F345" s="72"/>
      <c r="G345" s="263" t="e">
        <f t="shared" si="35"/>
        <v>#DIV/0!</v>
      </c>
      <c r="H345" s="62"/>
      <c r="I345" s="62"/>
      <c r="J345" s="62"/>
      <c r="K345" s="62"/>
      <c r="L345" s="62"/>
      <c r="M345" s="62"/>
      <c r="N345" s="62"/>
      <c r="O345" s="62"/>
      <c r="P345" s="62"/>
      <c r="Q345" s="62"/>
      <c r="R345" s="62"/>
      <c r="S345" s="62"/>
      <c r="T345" s="62"/>
      <c r="U345" s="62"/>
      <c r="V345" s="62"/>
      <c r="W345" s="62"/>
    </row>
    <row r="346" spans="1:23" ht="18" customHeight="1" x14ac:dyDescent="0.25">
      <c r="A346" s="68"/>
      <c r="B346" s="133">
        <v>3299</v>
      </c>
      <c r="C346" s="66"/>
      <c r="D346" s="132" t="s">
        <v>75</v>
      </c>
      <c r="E346" s="64">
        <v>0</v>
      </c>
      <c r="F346" s="64"/>
      <c r="G346" s="64" t="e">
        <f t="shared" si="35"/>
        <v>#DIV/0!</v>
      </c>
      <c r="H346" s="62"/>
      <c r="I346" s="62"/>
      <c r="J346" s="62"/>
      <c r="K346" s="62"/>
      <c r="L346" s="62"/>
      <c r="M346" s="62"/>
      <c r="N346" s="62"/>
      <c r="O346" s="62"/>
      <c r="P346" s="62"/>
      <c r="Q346" s="62"/>
      <c r="R346" s="62"/>
      <c r="S346" s="62"/>
      <c r="T346" s="62"/>
      <c r="U346" s="62"/>
      <c r="V346" s="62"/>
      <c r="W346" s="62"/>
    </row>
    <row r="347" spans="1:23" ht="18" customHeight="1" x14ac:dyDescent="0.25">
      <c r="A347" s="68"/>
      <c r="B347" s="67">
        <v>3299</v>
      </c>
      <c r="C347" s="66"/>
      <c r="D347" s="69" t="s">
        <v>75</v>
      </c>
      <c r="E347" s="63"/>
      <c r="F347" s="63"/>
      <c r="G347" s="64" t="e">
        <f t="shared" si="35"/>
        <v>#DIV/0!</v>
      </c>
      <c r="H347" s="62"/>
      <c r="I347" s="62"/>
      <c r="J347" s="62"/>
      <c r="K347" s="62"/>
      <c r="L347" s="62"/>
      <c r="M347" s="62"/>
      <c r="N347" s="62"/>
      <c r="O347" s="62"/>
      <c r="P347" s="62"/>
      <c r="Q347" s="62"/>
      <c r="R347" s="62"/>
      <c r="S347" s="62"/>
      <c r="T347" s="62"/>
      <c r="U347" s="62"/>
      <c r="V347" s="62"/>
      <c r="W347" s="62"/>
    </row>
    <row r="348" spans="1:23" s="91" customFormat="1" x14ac:dyDescent="0.25">
      <c r="A348" s="109" t="s">
        <v>135</v>
      </c>
      <c r="B348" s="96"/>
      <c r="C348" s="95"/>
      <c r="D348" s="94" t="s">
        <v>134</v>
      </c>
      <c r="E348" s="92"/>
      <c r="F348" s="92"/>
      <c r="G348" s="64" t="e">
        <f t="shared" si="35"/>
        <v>#DIV/0!</v>
      </c>
      <c r="H348" s="62"/>
      <c r="I348" s="62"/>
      <c r="J348" s="62"/>
      <c r="K348" s="62"/>
      <c r="L348" s="62"/>
      <c r="M348" s="62"/>
      <c r="N348" s="62"/>
      <c r="O348" s="62"/>
      <c r="P348" s="62"/>
      <c r="Q348" s="62"/>
      <c r="R348" s="62"/>
      <c r="S348" s="62"/>
      <c r="T348" s="62"/>
      <c r="U348" s="62"/>
    </row>
    <row r="349" spans="1:23" s="84" customFormat="1" x14ac:dyDescent="0.25">
      <c r="A349" s="102"/>
      <c r="B349" s="89">
        <v>3</v>
      </c>
      <c r="C349" s="88"/>
      <c r="D349" s="125" t="s">
        <v>10</v>
      </c>
      <c r="E349" s="85"/>
      <c r="F349" s="85"/>
      <c r="G349" s="260" t="e">
        <f t="shared" si="35"/>
        <v>#DIV/0!</v>
      </c>
      <c r="H349" s="62"/>
      <c r="I349" s="62"/>
      <c r="J349" s="62"/>
      <c r="K349" s="62"/>
      <c r="L349" s="62"/>
      <c r="M349" s="62"/>
      <c r="N349" s="62"/>
      <c r="O349" s="62"/>
      <c r="P349" s="62"/>
      <c r="Q349" s="62"/>
      <c r="R349" s="62"/>
      <c r="S349" s="62"/>
      <c r="T349" s="62"/>
      <c r="U349" s="62"/>
    </row>
    <row r="350" spans="1:23" s="77" customFormat="1" x14ac:dyDescent="0.25">
      <c r="A350" s="100"/>
      <c r="B350" s="82">
        <v>32</v>
      </c>
      <c r="C350" s="81"/>
      <c r="D350" s="104" t="s">
        <v>27</v>
      </c>
      <c r="E350" s="78"/>
      <c r="F350" s="78"/>
      <c r="G350" s="64" t="e">
        <f t="shared" si="35"/>
        <v>#DIV/0!</v>
      </c>
      <c r="H350" s="62"/>
      <c r="I350" s="62"/>
      <c r="J350" s="62"/>
      <c r="K350" s="62"/>
      <c r="L350" s="62"/>
      <c r="M350" s="62"/>
      <c r="N350" s="62"/>
      <c r="O350" s="62"/>
      <c r="P350" s="62"/>
      <c r="Q350" s="62"/>
      <c r="R350" s="62"/>
      <c r="S350" s="62"/>
      <c r="T350" s="62"/>
      <c r="U350" s="62"/>
    </row>
    <row r="351" spans="1:23" s="70" customFormat="1" ht="18.75" customHeight="1" x14ac:dyDescent="0.25">
      <c r="A351" s="98"/>
      <c r="B351" s="75">
        <v>329</v>
      </c>
      <c r="C351" s="74"/>
      <c r="D351" s="103" t="s">
        <v>75</v>
      </c>
      <c r="E351" s="71"/>
      <c r="F351" s="71"/>
      <c r="G351" s="64" t="e">
        <f t="shared" si="35"/>
        <v>#DIV/0!</v>
      </c>
      <c r="H351" s="62"/>
      <c r="I351" s="62"/>
      <c r="J351" s="62"/>
      <c r="K351" s="62"/>
      <c r="L351" s="62"/>
      <c r="M351" s="62"/>
      <c r="N351" s="62"/>
      <c r="O351" s="62"/>
      <c r="P351" s="62"/>
      <c r="Q351" s="62"/>
      <c r="R351" s="62"/>
      <c r="S351" s="62"/>
      <c r="T351" s="62"/>
      <c r="U351" s="62"/>
    </row>
    <row r="352" spans="1:23" ht="18.75" customHeight="1" x14ac:dyDescent="0.25">
      <c r="A352" s="68"/>
      <c r="B352" s="67">
        <v>3299</v>
      </c>
      <c r="C352" s="66"/>
      <c r="D352" s="65" t="s">
        <v>75</v>
      </c>
      <c r="E352" s="63"/>
      <c r="F352" s="63"/>
      <c r="G352" s="64" t="e">
        <f t="shared" si="35"/>
        <v>#DIV/0!</v>
      </c>
      <c r="H352" s="62"/>
      <c r="I352" s="62"/>
      <c r="J352" s="62"/>
      <c r="K352" s="62"/>
      <c r="L352" s="62"/>
      <c r="M352" s="62"/>
      <c r="N352" s="62"/>
      <c r="O352" s="62"/>
      <c r="P352" s="62"/>
      <c r="Q352" s="62"/>
      <c r="R352" s="62"/>
      <c r="S352" s="62"/>
      <c r="T352" s="62"/>
      <c r="U352" s="62"/>
    </row>
    <row r="353" spans="1:21" s="91" customFormat="1" x14ac:dyDescent="0.25">
      <c r="A353" s="109" t="s">
        <v>133</v>
      </c>
      <c r="B353" s="96"/>
      <c r="C353" s="95"/>
      <c r="D353" s="94" t="s">
        <v>132</v>
      </c>
      <c r="E353" s="93">
        <f>E355</f>
        <v>60700.5</v>
      </c>
      <c r="F353" s="93">
        <f>F355</f>
        <v>35990.559999999998</v>
      </c>
      <c r="G353" s="64">
        <f t="shared" si="35"/>
        <v>59.292032190838619</v>
      </c>
      <c r="H353" s="62"/>
      <c r="I353" s="62"/>
      <c r="J353" s="62"/>
      <c r="K353" s="62"/>
      <c r="L353" s="62"/>
      <c r="M353" s="62"/>
      <c r="N353" s="62"/>
      <c r="O353" s="62"/>
      <c r="P353" s="62"/>
      <c r="Q353" s="62"/>
      <c r="R353" s="62"/>
      <c r="S353" s="62"/>
      <c r="T353" s="62"/>
      <c r="U353" s="62"/>
    </row>
    <row r="354" spans="1:21" s="91" customFormat="1" x14ac:dyDescent="0.25">
      <c r="A354" s="108" t="s">
        <v>82</v>
      </c>
      <c r="B354" s="107"/>
      <c r="C354" s="106"/>
      <c r="D354" s="105" t="s">
        <v>81</v>
      </c>
      <c r="E354" s="64"/>
      <c r="F354" s="64"/>
      <c r="G354" s="64" t="e">
        <f t="shared" si="35"/>
        <v>#DIV/0!</v>
      </c>
      <c r="H354" s="62"/>
      <c r="I354" s="62"/>
      <c r="J354" s="62"/>
      <c r="K354" s="62"/>
      <c r="L354" s="62"/>
      <c r="M354" s="62"/>
      <c r="N354" s="62"/>
      <c r="O354" s="62"/>
      <c r="P354" s="62"/>
      <c r="Q354" s="62"/>
      <c r="R354" s="62"/>
      <c r="S354" s="62"/>
      <c r="T354" s="62"/>
      <c r="U354" s="62"/>
    </row>
    <row r="355" spans="1:21" s="84" customFormat="1" x14ac:dyDescent="0.25">
      <c r="A355" s="102"/>
      <c r="B355" s="139">
        <v>3</v>
      </c>
      <c r="C355" s="117"/>
      <c r="D355" s="138" t="s">
        <v>10</v>
      </c>
      <c r="E355" s="86">
        <f>E356+E364</f>
        <v>60700.5</v>
      </c>
      <c r="F355" s="86">
        <f>F356+F364</f>
        <v>35990.559999999998</v>
      </c>
      <c r="G355" s="260">
        <f t="shared" si="35"/>
        <v>59.292032190838619</v>
      </c>
      <c r="H355" s="62"/>
      <c r="I355" s="62"/>
      <c r="J355" s="62"/>
      <c r="K355" s="62"/>
      <c r="L355" s="62"/>
      <c r="M355" s="62"/>
      <c r="N355" s="62"/>
      <c r="O355" s="62"/>
      <c r="P355" s="62"/>
      <c r="Q355" s="62"/>
      <c r="R355" s="62"/>
      <c r="S355" s="62"/>
      <c r="T355" s="62"/>
      <c r="U355" s="62"/>
    </row>
    <row r="356" spans="1:21" s="77" customFormat="1" x14ac:dyDescent="0.25">
      <c r="A356" s="100"/>
      <c r="B356" s="135">
        <v>31</v>
      </c>
      <c r="C356" s="115"/>
      <c r="D356" s="134" t="s">
        <v>11</v>
      </c>
      <c r="E356" s="79">
        <f>E357+E359+E361</f>
        <v>59797.27</v>
      </c>
      <c r="F356" s="79">
        <f>F357+F359+F361</f>
        <v>35461.919999999998</v>
      </c>
      <c r="G356" s="64">
        <f t="shared" si="35"/>
        <v>59.303576902423806</v>
      </c>
      <c r="H356" s="62"/>
      <c r="I356" s="62"/>
      <c r="J356" s="62"/>
      <c r="K356" s="62"/>
      <c r="L356" s="62"/>
      <c r="M356" s="62"/>
      <c r="N356" s="62"/>
      <c r="O356" s="62"/>
      <c r="P356" s="62"/>
      <c r="Q356" s="62"/>
      <c r="R356" s="62"/>
      <c r="S356" s="62"/>
      <c r="T356" s="62"/>
      <c r="U356" s="62"/>
    </row>
    <row r="357" spans="1:21" s="70" customFormat="1" x14ac:dyDescent="0.25">
      <c r="A357" s="98"/>
      <c r="B357" s="137">
        <v>311</v>
      </c>
      <c r="C357" s="112"/>
      <c r="D357" s="136" t="s">
        <v>111</v>
      </c>
      <c r="E357" s="72">
        <f>E358</f>
        <v>49923.839999999997</v>
      </c>
      <c r="F357" s="72">
        <f>F358</f>
        <v>29752.71</v>
      </c>
      <c r="G357" s="263">
        <f t="shared" si="35"/>
        <v>59.596196927159454</v>
      </c>
      <c r="H357" s="62"/>
      <c r="I357" s="62"/>
      <c r="J357" s="62"/>
      <c r="K357" s="62"/>
      <c r="L357" s="62"/>
      <c r="M357" s="62"/>
      <c r="N357" s="62"/>
      <c r="O357" s="62"/>
      <c r="P357" s="62"/>
      <c r="Q357" s="62"/>
      <c r="R357" s="62"/>
      <c r="S357" s="62"/>
      <c r="T357" s="62"/>
      <c r="U357" s="62"/>
    </row>
    <row r="358" spans="1:21" x14ac:dyDescent="0.25">
      <c r="A358" s="68"/>
      <c r="B358" s="133">
        <v>3111</v>
      </c>
      <c r="C358" s="66"/>
      <c r="D358" s="132" t="s">
        <v>110</v>
      </c>
      <c r="E358" s="64">
        <v>49923.839999999997</v>
      </c>
      <c r="F358" s="64">
        <v>29752.71</v>
      </c>
      <c r="G358" s="64">
        <f t="shared" si="35"/>
        <v>59.596196927159454</v>
      </c>
      <c r="H358" s="62"/>
      <c r="I358" s="62"/>
      <c r="J358" s="62"/>
      <c r="K358" s="62"/>
      <c r="L358" s="62"/>
      <c r="M358" s="62"/>
      <c r="N358" s="62"/>
      <c r="O358" s="62"/>
      <c r="P358" s="62"/>
      <c r="Q358" s="62"/>
      <c r="R358" s="62"/>
      <c r="S358" s="62"/>
      <c r="T358" s="62"/>
      <c r="U358" s="62"/>
    </row>
    <row r="359" spans="1:21" s="70" customFormat="1" x14ac:dyDescent="0.25">
      <c r="A359" s="98"/>
      <c r="B359" s="137">
        <v>312</v>
      </c>
      <c r="C359" s="112"/>
      <c r="D359" s="136" t="s">
        <v>109</v>
      </c>
      <c r="E359" s="72">
        <f>E360</f>
        <v>1600</v>
      </c>
      <c r="F359" s="72">
        <f>F360</f>
        <v>800</v>
      </c>
      <c r="G359" s="263">
        <f t="shared" si="35"/>
        <v>50</v>
      </c>
      <c r="H359" s="62"/>
      <c r="I359" s="62"/>
      <c r="J359" s="62"/>
      <c r="K359" s="62"/>
      <c r="L359" s="62"/>
      <c r="M359" s="62"/>
      <c r="N359" s="62"/>
      <c r="O359" s="62"/>
      <c r="P359" s="62"/>
      <c r="Q359" s="62"/>
      <c r="R359" s="62"/>
      <c r="S359" s="62"/>
      <c r="T359" s="62"/>
      <c r="U359" s="62"/>
    </row>
    <row r="360" spans="1:21" x14ac:dyDescent="0.25">
      <c r="A360" s="68"/>
      <c r="B360" s="133">
        <v>3121</v>
      </c>
      <c r="C360" s="66"/>
      <c r="D360" s="132" t="s">
        <v>109</v>
      </c>
      <c r="E360" s="64">
        <v>1600</v>
      </c>
      <c r="F360" s="64">
        <v>800</v>
      </c>
      <c r="G360" s="64">
        <f t="shared" si="35"/>
        <v>50</v>
      </c>
      <c r="H360" s="62"/>
      <c r="I360" s="62"/>
      <c r="J360" s="62"/>
      <c r="K360" s="62"/>
      <c r="L360" s="62"/>
      <c r="M360" s="62"/>
      <c r="N360" s="62"/>
      <c r="O360" s="62"/>
      <c r="P360" s="62"/>
      <c r="Q360" s="62"/>
      <c r="R360" s="62"/>
      <c r="S360" s="62"/>
      <c r="T360" s="62"/>
      <c r="U360" s="62"/>
    </row>
    <row r="361" spans="1:21" s="70" customFormat="1" x14ac:dyDescent="0.25">
      <c r="A361" s="98"/>
      <c r="B361" s="137">
        <v>313</v>
      </c>
      <c r="C361" s="112"/>
      <c r="D361" s="136" t="s">
        <v>108</v>
      </c>
      <c r="E361" s="72">
        <f>E362+E363</f>
        <v>8273.43</v>
      </c>
      <c r="F361" s="72">
        <f>F362+F363</f>
        <v>4909.21</v>
      </c>
      <c r="G361" s="263">
        <f t="shared" si="35"/>
        <v>59.33705851140337</v>
      </c>
      <c r="H361" s="62"/>
      <c r="I361" s="62"/>
      <c r="J361" s="62"/>
      <c r="K361" s="62"/>
      <c r="L361" s="62"/>
      <c r="M361" s="62"/>
      <c r="N361" s="62"/>
      <c r="O361" s="62"/>
      <c r="P361" s="62"/>
      <c r="Q361" s="62"/>
      <c r="R361" s="62"/>
      <c r="S361" s="62"/>
      <c r="T361" s="62"/>
      <c r="U361" s="62"/>
    </row>
    <row r="362" spans="1:21" ht="12.75" customHeight="1" x14ac:dyDescent="0.25">
      <c r="A362" s="68"/>
      <c r="B362" s="133">
        <v>3132</v>
      </c>
      <c r="C362" s="66"/>
      <c r="D362" s="132" t="s">
        <v>107</v>
      </c>
      <c r="E362" s="64">
        <v>8273.43</v>
      </c>
      <c r="F362" s="64">
        <v>4909.21</v>
      </c>
      <c r="G362" s="64">
        <f t="shared" si="35"/>
        <v>59.33705851140337</v>
      </c>
      <c r="H362" s="62"/>
      <c r="I362" s="62"/>
      <c r="J362" s="62"/>
      <c r="K362" s="62"/>
      <c r="L362" s="62"/>
      <c r="M362" s="62"/>
      <c r="N362" s="62"/>
      <c r="O362" s="62"/>
      <c r="P362" s="62"/>
      <c r="Q362" s="62"/>
      <c r="R362" s="62"/>
      <c r="S362" s="62"/>
      <c r="T362" s="62"/>
      <c r="U362" s="62"/>
    </row>
    <row r="363" spans="1:21" ht="27" customHeight="1" x14ac:dyDescent="0.25">
      <c r="A363" s="68"/>
      <c r="B363" s="133">
        <v>3133</v>
      </c>
      <c r="C363" s="66"/>
      <c r="D363" s="132" t="s">
        <v>131</v>
      </c>
      <c r="E363" s="64">
        <v>0</v>
      </c>
      <c r="F363" s="64"/>
      <c r="G363" s="64" t="e">
        <f t="shared" si="35"/>
        <v>#DIV/0!</v>
      </c>
      <c r="H363" s="62"/>
      <c r="I363" s="62"/>
      <c r="J363" s="62"/>
      <c r="K363" s="62"/>
      <c r="L363" s="62"/>
      <c r="M363" s="62"/>
      <c r="N363" s="62"/>
      <c r="O363" s="62"/>
      <c r="P363" s="62"/>
      <c r="Q363" s="62"/>
      <c r="R363" s="62"/>
      <c r="S363" s="62"/>
      <c r="T363" s="62"/>
      <c r="U363" s="62"/>
    </row>
    <row r="364" spans="1:21" s="77" customFormat="1" x14ac:dyDescent="0.25">
      <c r="A364" s="100"/>
      <c r="B364" s="135">
        <v>32</v>
      </c>
      <c r="C364" s="115"/>
      <c r="D364" s="134" t="s">
        <v>27</v>
      </c>
      <c r="E364" s="79">
        <f>E365+E367+E371</f>
        <v>903.23</v>
      </c>
      <c r="F364" s="79">
        <f>F365+F367+F371</f>
        <v>528.64</v>
      </c>
      <c r="G364" s="64">
        <f t="shared" si="35"/>
        <v>58.527728264118771</v>
      </c>
      <c r="H364" s="62"/>
      <c r="I364" s="62"/>
      <c r="J364" s="62"/>
      <c r="K364" s="62"/>
      <c r="L364" s="62"/>
      <c r="M364" s="62"/>
      <c r="N364" s="62"/>
      <c r="O364" s="62"/>
      <c r="P364" s="62"/>
      <c r="Q364" s="62"/>
      <c r="R364" s="62"/>
      <c r="S364" s="62"/>
      <c r="T364" s="62"/>
      <c r="U364" s="62"/>
    </row>
    <row r="365" spans="1:21" s="70" customFormat="1" ht="15" customHeight="1" x14ac:dyDescent="0.25">
      <c r="A365" s="98"/>
      <c r="B365" s="137">
        <v>321</v>
      </c>
      <c r="C365" s="112"/>
      <c r="D365" s="136" t="s">
        <v>114</v>
      </c>
      <c r="E365" s="72">
        <f>E366</f>
        <v>903.23</v>
      </c>
      <c r="F365" s="72">
        <f>F366</f>
        <v>528.64</v>
      </c>
      <c r="G365" s="263">
        <f t="shared" si="35"/>
        <v>58.527728264118771</v>
      </c>
      <c r="H365" s="62"/>
      <c r="I365" s="62"/>
      <c r="J365" s="62"/>
      <c r="K365" s="62"/>
      <c r="L365" s="62"/>
      <c r="M365" s="62"/>
      <c r="N365" s="62"/>
      <c r="O365" s="62"/>
      <c r="P365" s="62"/>
      <c r="Q365" s="62"/>
      <c r="R365" s="62"/>
      <c r="S365" s="62"/>
      <c r="T365" s="62"/>
      <c r="U365" s="62"/>
    </row>
    <row r="366" spans="1:21" x14ac:dyDescent="0.25">
      <c r="A366" s="68"/>
      <c r="B366" s="133">
        <v>3212</v>
      </c>
      <c r="C366" s="66"/>
      <c r="D366" s="132" t="s">
        <v>130</v>
      </c>
      <c r="E366" s="64">
        <v>903.23</v>
      </c>
      <c r="F366" s="64">
        <v>528.64</v>
      </c>
      <c r="G366" s="64">
        <f t="shared" si="35"/>
        <v>58.527728264118771</v>
      </c>
      <c r="H366" s="62"/>
      <c r="I366" s="62"/>
      <c r="J366" s="62"/>
      <c r="K366" s="62"/>
      <c r="L366" s="62"/>
      <c r="M366" s="62"/>
      <c r="N366" s="62"/>
      <c r="O366" s="62"/>
      <c r="P366" s="62"/>
      <c r="Q366" s="62"/>
      <c r="R366" s="62"/>
      <c r="S366" s="62"/>
      <c r="T366" s="62"/>
      <c r="U366" s="62"/>
    </row>
    <row r="367" spans="1:21" s="70" customFormat="1" x14ac:dyDescent="0.25">
      <c r="A367" s="98"/>
      <c r="B367" s="75">
        <v>322</v>
      </c>
      <c r="C367" s="74"/>
      <c r="D367" s="103" t="s">
        <v>88</v>
      </c>
      <c r="E367" s="71"/>
      <c r="F367" s="71"/>
      <c r="G367" s="263" t="e">
        <f t="shared" si="35"/>
        <v>#DIV/0!</v>
      </c>
      <c r="H367" s="62"/>
      <c r="I367" s="62"/>
      <c r="J367" s="62"/>
      <c r="K367" s="62"/>
      <c r="L367" s="62"/>
      <c r="M367" s="62"/>
      <c r="N367" s="62"/>
      <c r="O367" s="62"/>
      <c r="P367" s="62"/>
      <c r="Q367" s="62"/>
      <c r="R367" s="62"/>
      <c r="S367" s="62"/>
      <c r="T367" s="62"/>
      <c r="U367" s="62"/>
    </row>
    <row r="368" spans="1:21" x14ac:dyDescent="0.25">
      <c r="A368" s="68"/>
      <c r="B368" s="67">
        <v>3221</v>
      </c>
      <c r="C368" s="66"/>
      <c r="D368" s="65" t="s">
        <v>129</v>
      </c>
      <c r="E368" s="63"/>
      <c r="F368" s="63"/>
      <c r="G368" s="64" t="e">
        <f t="shared" si="35"/>
        <v>#DIV/0!</v>
      </c>
      <c r="H368" s="62"/>
      <c r="I368" s="62"/>
      <c r="J368" s="62"/>
      <c r="K368" s="62"/>
      <c r="L368" s="62"/>
      <c r="M368" s="62"/>
      <c r="N368" s="62"/>
      <c r="O368" s="62"/>
      <c r="P368" s="62"/>
      <c r="Q368" s="62"/>
      <c r="R368" s="62"/>
      <c r="S368" s="62"/>
      <c r="T368" s="62"/>
      <c r="U368" s="62"/>
    </row>
    <row r="369" spans="1:47" x14ac:dyDescent="0.25">
      <c r="A369" s="68"/>
      <c r="B369" s="67">
        <v>3222</v>
      </c>
      <c r="C369" s="66"/>
      <c r="D369" s="65" t="s">
        <v>87</v>
      </c>
      <c r="E369" s="63"/>
      <c r="F369" s="63">
        <v>109.76</v>
      </c>
      <c r="G369" s="64" t="e">
        <f t="shared" si="35"/>
        <v>#DIV/0!</v>
      </c>
      <c r="H369" s="62"/>
      <c r="I369" s="62"/>
      <c r="J369" s="62"/>
      <c r="K369" s="62"/>
      <c r="L369" s="62"/>
      <c r="M369" s="62"/>
      <c r="N369" s="62"/>
      <c r="O369" s="62"/>
      <c r="P369" s="62"/>
      <c r="Q369" s="62"/>
      <c r="R369" s="62"/>
      <c r="S369" s="62"/>
      <c r="T369" s="62"/>
      <c r="U369" s="62"/>
      <c r="V369" s="62"/>
      <c r="W369" s="62"/>
      <c r="X369" s="62"/>
      <c r="Y369" s="62"/>
      <c r="Z369" s="62"/>
      <c r="AA369" s="62"/>
      <c r="AB369" s="62"/>
      <c r="AC369" s="62"/>
      <c r="AD369" s="62"/>
      <c r="AE369" s="62"/>
      <c r="AF369" s="62"/>
      <c r="AG369" s="62"/>
      <c r="AH369" s="62"/>
      <c r="AI369" s="62"/>
      <c r="AJ369" s="62"/>
      <c r="AK369" s="62"/>
      <c r="AL369" s="62"/>
      <c r="AM369" s="62"/>
      <c r="AN369" s="62"/>
      <c r="AO369" s="62"/>
      <c r="AP369" s="62"/>
      <c r="AQ369" s="62"/>
      <c r="AR369" s="62"/>
      <c r="AS369" s="62"/>
      <c r="AT369" s="62"/>
      <c r="AU369" s="62"/>
    </row>
    <row r="370" spans="1:47" x14ac:dyDescent="0.25">
      <c r="A370" s="68"/>
      <c r="B370" s="67">
        <v>3225</v>
      </c>
      <c r="C370" s="66"/>
      <c r="D370" s="65" t="s">
        <v>128</v>
      </c>
      <c r="E370" s="63"/>
      <c r="F370" s="63"/>
      <c r="G370" s="64" t="e">
        <f t="shared" si="35"/>
        <v>#DIV/0!</v>
      </c>
      <c r="H370" s="62"/>
      <c r="I370" s="62"/>
      <c r="J370" s="62"/>
      <c r="K370" s="62"/>
      <c r="L370" s="62"/>
      <c r="M370" s="62"/>
      <c r="N370" s="62"/>
      <c r="O370" s="62"/>
      <c r="P370" s="62"/>
      <c r="Q370" s="62"/>
      <c r="R370" s="62"/>
      <c r="S370" s="62"/>
      <c r="T370" s="62"/>
      <c r="U370" s="62"/>
      <c r="V370" s="62"/>
      <c r="W370" s="62"/>
      <c r="X370" s="62"/>
      <c r="Y370" s="62"/>
      <c r="Z370" s="62"/>
      <c r="AA370" s="62"/>
      <c r="AB370" s="62"/>
      <c r="AC370" s="62"/>
      <c r="AD370" s="62"/>
      <c r="AE370" s="62"/>
      <c r="AF370" s="62"/>
      <c r="AG370" s="62"/>
      <c r="AH370" s="62"/>
      <c r="AI370" s="62"/>
      <c r="AJ370" s="62"/>
      <c r="AK370" s="62"/>
      <c r="AL370" s="62"/>
      <c r="AM370" s="62"/>
      <c r="AN370" s="62"/>
      <c r="AO370" s="62"/>
      <c r="AP370" s="62"/>
      <c r="AQ370" s="62"/>
      <c r="AR370" s="62"/>
      <c r="AS370" s="62"/>
      <c r="AT370" s="62"/>
      <c r="AU370" s="62"/>
    </row>
    <row r="371" spans="1:47" s="70" customFormat="1" x14ac:dyDescent="0.25">
      <c r="A371" s="98"/>
      <c r="B371" s="75">
        <v>323</v>
      </c>
      <c r="C371" s="74"/>
      <c r="D371" s="103" t="s">
        <v>92</v>
      </c>
      <c r="E371" s="71"/>
      <c r="F371" s="71"/>
      <c r="G371" s="263" t="e">
        <f t="shared" si="35"/>
        <v>#DIV/0!</v>
      </c>
      <c r="H371" s="62"/>
      <c r="I371" s="62"/>
      <c r="J371" s="62"/>
      <c r="K371" s="62"/>
      <c r="L371" s="62"/>
      <c r="M371" s="62"/>
      <c r="N371" s="62"/>
      <c r="O371" s="62"/>
      <c r="P371" s="62"/>
      <c r="Q371" s="62"/>
      <c r="R371" s="62"/>
      <c r="S371" s="62"/>
      <c r="T371" s="62"/>
      <c r="U371" s="62"/>
      <c r="V371" s="62"/>
      <c r="W371" s="62"/>
      <c r="X371" s="62"/>
      <c r="Y371" s="62"/>
      <c r="Z371" s="62"/>
      <c r="AA371" s="62"/>
      <c r="AB371" s="62"/>
      <c r="AC371" s="62"/>
      <c r="AD371" s="62"/>
      <c r="AE371" s="62"/>
      <c r="AF371" s="62"/>
      <c r="AG371" s="62"/>
      <c r="AH371" s="62"/>
      <c r="AI371" s="62"/>
      <c r="AJ371" s="62"/>
      <c r="AK371" s="62"/>
      <c r="AL371" s="62"/>
      <c r="AM371" s="62"/>
      <c r="AN371" s="62"/>
      <c r="AO371" s="62"/>
      <c r="AP371" s="62"/>
      <c r="AQ371" s="62"/>
      <c r="AR371" s="62"/>
      <c r="AS371" s="62"/>
      <c r="AT371" s="62"/>
      <c r="AU371" s="62"/>
    </row>
    <row r="372" spans="1:47" x14ac:dyDescent="0.25">
      <c r="A372" s="68"/>
      <c r="B372" s="67">
        <v>3236</v>
      </c>
      <c r="C372" s="66"/>
      <c r="D372" s="65" t="s">
        <v>127</v>
      </c>
      <c r="E372" s="63"/>
      <c r="F372" s="63"/>
      <c r="G372" s="64" t="e">
        <f t="shared" si="35"/>
        <v>#DIV/0!</v>
      </c>
      <c r="H372" s="62"/>
      <c r="I372" s="62"/>
      <c r="J372" s="62"/>
      <c r="K372" s="62"/>
      <c r="L372" s="62"/>
      <c r="M372" s="62"/>
      <c r="N372" s="62"/>
      <c r="O372" s="62"/>
      <c r="P372" s="62"/>
      <c r="Q372" s="62"/>
      <c r="R372" s="62"/>
      <c r="S372" s="62"/>
      <c r="T372" s="62"/>
      <c r="U372" s="62"/>
      <c r="V372" s="62"/>
      <c r="W372" s="62"/>
      <c r="X372" s="62"/>
      <c r="Y372" s="62"/>
      <c r="Z372" s="62"/>
      <c r="AA372" s="62"/>
      <c r="AB372" s="62"/>
      <c r="AC372" s="62"/>
      <c r="AD372" s="62"/>
      <c r="AE372" s="62"/>
      <c r="AF372" s="62"/>
      <c r="AG372" s="62"/>
      <c r="AH372" s="62"/>
      <c r="AI372" s="62"/>
      <c r="AJ372" s="62"/>
      <c r="AK372" s="62"/>
      <c r="AL372" s="62"/>
      <c r="AM372" s="62"/>
      <c r="AN372" s="62"/>
      <c r="AO372" s="62"/>
      <c r="AP372" s="62"/>
      <c r="AQ372" s="62"/>
      <c r="AR372" s="62"/>
      <c r="AS372" s="62"/>
      <c r="AT372" s="62"/>
      <c r="AU372" s="62"/>
    </row>
    <row r="373" spans="1:47" x14ac:dyDescent="0.25">
      <c r="A373" s="68"/>
      <c r="B373" s="67">
        <v>3237</v>
      </c>
      <c r="C373" s="66"/>
      <c r="D373" s="65" t="s">
        <v>126</v>
      </c>
      <c r="E373" s="63"/>
      <c r="F373" s="63"/>
      <c r="G373" s="64" t="e">
        <f t="shared" si="35"/>
        <v>#DIV/0!</v>
      </c>
      <c r="H373" s="62"/>
      <c r="I373" s="62"/>
      <c r="J373" s="62"/>
      <c r="K373" s="62"/>
      <c r="L373" s="62"/>
      <c r="M373" s="62"/>
      <c r="N373" s="62"/>
      <c r="O373" s="62"/>
      <c r="P373" s="62"/>
      <c r="Q373" s="62"/>
      <c r="R373" s="62"/>
      <c r="S373" s="62"/>
      <c r="T373" s="62"/>
      <c r="U373" s="62"/>
      <c r="V373" s="62"/>
      <c r="W373" s="62"/>
      <c r="X373" s="62"/>
      <c r="Y373" s="62"/>
      <c r="Z373" s="62"/>
      <c r="AA373" s="62"/>
      <c r="AB373" s="62"/>
      <c r="AC373" s="62"/>
      <c r="AD373" s="62"/>
      <c r="AE373" s="62"/>
      <c r="AF373" s="62"/>
      <c r="AG373" s="62"/>
      <c r="AH373" s="62"/>
      <c r="AI373" s="62"/>
      <c r="AJ373" s="62"/>
      <c r="AK373" s="62"/>
      <c r="AL373" s="62"/>
      <c r="AM373" s="62"/>
      <c r="AN373" s="62"/>
      <c r="AO373" s="62"/>
      <c r="AP373" s="62"/>
      <c r="AQ373" s="62"/>
      <c r="AR373" s="62"/>
      <c r="AS373" s="62"/>
      <c r="AT373" s="62"/>
      <c r="AU373" s="62"/>
    </row>
    <row r="374" spans="1:47" s="91" customFormat="1" x14ac:dyDescent="0.25">
      <c r="A374" s="109" t="s">
        <v>125</v>
      </c>
      <c r="B374" s="96"/>
      <c r="C374" s="95"/>
      <c r="D374" s="94" t="s">
        <v>124</v>
      </c>
      <c r="E374" s="92"/>
      <c r="F374" s="92"/>
      <c r="G374" s="64" t="e">
        <f t="shared" si="35"/>
        <v>#DIV/0!</v>
      </c>
      <c r="H374" s="62"/>
      <c r="I374" s="62"/>
      <c r="J374" s="62"/>
      <c r="K374" s="62"/>
      <c r="L374" s="62"/>
      <c r="M374" s="62"/>
      <c r="N374" s="62"/>
      <c r="O374" s="62"/>
      <c r="P374" s="62"/>
      <c r="Q374" s="62"/>
      <c r="R374" s="62"/>
      <c r="S374" s="62"/>
      <c r="T374" s="62"/>
      <c r="U374" s="62"/>
      <c r="V374" s="62"/>
      <c r="W374" s="62"/>
      <c r="X374" s="62"/>
      <c r="Y374" s="62"/>
      <c r="Z374" s="62"/>
      <c r="AA374" s="62"/>
      <c r="AB374" s="62"/>
      <c r="AC374" s="62"/>
      <c r="AD374" s="62"/>
      <c r="AE374" s="62"/>
      <c r="AF374" s="62"/>
      <c r="AG374" s="62"/>
      <c r="AH374" s="62"/>
      <c r="AI374" s="62"/>
      <c r="AJ374" s="62"/>
      <c r="AK374" s="62"/>
      <c r="AL374" s="62"/>
      <c r="AM374" s="62"/>
      <c r="AN374" s="62"/>
      <c r="AO374" s="62"/>
      <c r="AP374" s="62"/>
      <c r="AQ374" s="62"/>
      <c r="AR374" s="62"/>
      <c r="AS374" s="62"/>
      <c r="AT374" s="62"/>
      <c r="AU374" s="62"/>
    </row>
    <row r="375" spans="1:47" s="91" customFormat="1" x14ac:dyDescent="0.25">
      <c r="A375" s="108" t="s">
        <v>123</v>
      </c>
      <c r="B375" s="107"/>
      <c r="C375" s="106"/>
      <c r="D375" s="105" t="s">
        <v>122</v>
      </c>
      <c r="E375" s="63"/>
      <c r="F375" s="63"/>
      <c r="G375" s="64" t="e">
        <f t="shared" si="35"/>
        <v>#DIV/0!</v>
      </c>
      <c r="H375" s="62"/>
      <c r="I375" s="62"/>
      <c r="J375" s="62"/>
      <c r="K375" s="62"/>
      <c r="L375" s="62"/>
      <c r="M375" s="62"/>
      <c r="N375" s="62"/>
      <c r="O375" s="62"/>
      <c r="P375" s="62"/>
      <c r="Q375" s="62"/>
      <c r="R375" s="62"/>
      <c r="S375" s="62"/>
      <c r="T375" s="62"/>
      <c r="U375" s="62"/>
      <c r="V375" s="62"/>
      <c r="W375" s="62"/>
      <c r="X375" s="62"/>
      <c r="Y375" s="62"/>
      <c r="Z375" s="62"/>
      <c r="AA375" s="62"/>
      <c r="AB375" s="62"/>
      <c r="AC375" s="62"/>
      <c r="AD375" s="62"/>
      <c r="AE375" s="62"/>
      <c r="AF375" s="62"/>
      <c r="AG375" s="62"/>
      <c r="AH375" s="62"/>
      <c r="AI375" s="62"/>
      <c r="AJ375" s="62"/>
      <c r="AK375" s="62"/>
      <c r="AL375" s="62"/>
      <c r="AM375" s="62"/>
      <c r="AN375" s="62"/>
      <c r="AO375" s="62"/>
      <c r="AP375" s="62"/>
      <c r="AQ375" s="62"/>
      <c r="AR375" s="62"/>
      <c r="AS375" s="62"/>
      <c r="AT375" s="62"/>
      <c r="AU375" s="62"/>
    </row>
    <row r="376" spans="1:47" s="84" customFormat="1" x14ac:dyDescent="0.25">
      <c r="A376" s="102"/>
      <c r="B376" s="139">
        <v>3</v>
      </c>
      <c r="C376" s="117"/>
      <c r="D376" s="138" t="s">
        <v>10</v>
      </c>
      <c r="E376" s="86">
        <f>E377</f>
        <v>423</v>
      </c>
      <c r="F376" s="86">
        <f>F377</f>
        <v>0</v>
      </c>
      <c r="G376" s="260">
        <f t="shared" si="35"/>
        <v>0</v>
      </c>
      <c r="H376" s="62"/>
      <c r="I376" s="62"/>
      <c r="J376" s="62"/>
      <c r="K376" s="62"/>
      <c r="L376" s="62"/>
      <c r="M376" s="62"/>
      <c r="N376" s="62"/>
      <c r="O376" s="62"/>
      <c r="P376" s="62"/>
      <c r="Q376" s="62"/>
      <c r="R376" s="62"/>
      <c r="S376" s="62"/>
      <c r="T376" s="62"/>
      <c r="U376" s="62"/>
      <c r="V376" s="62"/>
      <c r="W376" s="62"/>
      <c r="X376" s="62"/>
      <c r="Y376" s="62"/>
      <c r="Z376" s="62"/>
      <c r="AA376" s="62"/>
      <c r="AB376" s="62"/>
      <c r="AC376" s="62"/>
      <c r="AD376" s="62"/>
      <c r="AE376" s="62"/>
      <c r="AF376" s="62"/>
      <c r="AG376" s="62"/>
      <c r="AH376" s="62"/>
      <c r="AI376" s="62"/>
      <c r="AJ376" s="62"/>
      <c r="AK376" s="62"/>
      <c r="AL376" s="62"/>
      <c r="AM376" s="62"/>
      <c r="AN376" s="62"/>
      <c r="AO376" s="62"/>
      <c r="AP376" s="62"/>
      <c r="AQ376" s="62"/>
      <c r="AR376" s="62"/>
      <c r="AS376" s="62"/>
      <c r="AT376" s="62"/>
      <c r="AU376" s="62"/>
    </row>
    <row r="377" spans="1:47" s="77" customFormat="1" x14ac:dyDescent="0.25">
      <c r="A377" s="100"/>
      <c r="B377" s="135">
        <v>32</v>
      </c>
      <c r="C377" s="115"/>
      <c r="D377" s="134" t="s">
        <v>27</v>
      </c>
      <c r="E377" s="79">
        <f>E378+E380</f>
        <v>423</v>
      </c>
      <c r="F377" s="79">
        <f>F378+F380</f>
        <v>0</v>
      </c>
      <c r="G377" s="64">
        <f t="shared" si="35"/>
        <v>0</v>
      </c>
      <c r="H377" s="62"/>
      <c r="I377" s="62"/>
      <c r="J377" s="62"/>
      <c r="K377" s="62"/>
      <c r="L377" s="62"/>
      <c r="M377" s="62"/>
      <c r="N377" s="62"/>
      <c r="O377" s="62"/>
      <c r="P377" s="62"/>
      <c r="Q377" s="62"/>
      <c r="R377" s="62"/>
      <c r="S377" s="62"/>
      <c r="T377" s="62"/>
      <c r="U377" s="62"/>
      <c r="V377" s="62"/>
      <c r="W377" s="62"/>
      <c r="X377" s="62"/>
      <c r="Y377" s="62"/>
      <c r="Z377" s="62"/>
      <c r="AA377" s="62"/>
      <c r="AB377" s="62"/>
      <c r="AC377" s="62"/>
      <c r="AD377" s="62"/>
      <c r="AE377" s="62"/>
      <c r="AF377" s="62"/>
      <c r="AG377" s="62"/>
      <c r="AH377" s="62"/>
      <c r="AI377" s="62"/>
      <c r="AJ377" s="62"/>
      <c r="AK377" s="62"/>
      <c r="AL377" s="62"/>
      <c r="AM377" s="62"/>
      <c r="AN377" s="62"/>
      <c r="AO377" s="62"/>
      <c r="AP377" s="62"/>
      <c r="AQ377" s="62"/>
      <c r="AR377" s="62"/>
      <c r="AS377" s="62"/>
      <c r="AT377" s="62"/>
      <c r="AU377" s="62"/>
    </row>
    <row r="378" spans="1:47" s="70" customFormat="1" ht="17.25" customHeight="1" x14ac:dyDescent="0.25">
      <c r="A378" s="98"/>
      <c r="B378" s="137">
        <v>321</v>
      </c>
      <c r="C378" s="112"/>
      <c r="D378" s="136" t="s">
        <v>114</v>
      </c>
      <c r="E378" s="72">
        <f>E379</f>
        <v>0</v>
      </c>
      <c r="F378" s="72"/>
      <c r="G378" s="263" t="e">
        <f t="shared" si="35"/>
        <v>#DIV/0!</v>
      </c>
      <c r="H378" s="62"/>
      <c r="I378" s="62"/>
      <c r="J378" s="62"/>
      <c r="K378" s="62"/>
      <c r="L378" s="62"/>
      <c r="M378" s="62"/>
      <c r="N378" s="62"/>
      <c r="O378" s="62"/>
      <c r="P378" s="62"/>
      <c r="Q378" s="62"/>
      <c r="R378" s="62"/>
      <c r="S378" s="62"/>
      <c r="T378" s="62"/>
      <c r="U378" s="62"/>
      <c r="V378" s="62"/>
      <c r="W378" s="62"/>
      <c r="X378" s="62"/>
      <c r="Y378" s="62"/>
      <c r="Z378" s="62"/>
      <c r="AA378" s="62"/>
      <c r="AB378" s="62"/>
      <c r="AC378" s="62"/>
      <c r="AD378" s="62"/>
      <c r="AE378" s="62"/>
      <c r="AF378" s="62"/>
      <c r="AG378" s="62"/>
      <c r="AH378" s="62"/>
      <c r="AI378" s="62"/>
      <c r="AJ378" s="62"/>
      <c r="AK378" s="62"/>
      <c r="AL378" s="62"/>
      <c r="AM378" s="62"/>
      <c r="AN378" s="62"/>
      <c r="AO378" s="62"/>
      <c r="AP378" s="62"/>
      <c r="AQ378" s="62"/>
      <c r="AR378" s="62"/>
      <c r="AS378" s="62"/>
      <c r="AT378" s="62"/>
      <c r="AU378" s="62"/>
    </row>
    <row r="379" spans="1:47" x14ac:dyDescent="0.25">
      <c r="A379" s="68"/>
      <c r="B379" s="67">
        <v>3211</v>
      </c>
      <c r="C379" s="66"/>
      <c r="D379" s="65" t="s">
        <v>113</v>
      </c>
      <c r="E379" s="64">
        <v>0</v>
      </c>
      <c r="F379" s="64"/>
      <c r="G379" s="64" t="e">
        <f t="shared" si="35"/>
        <v>#DIV/0!</v>
      </c>
      <c r="H379" s="62"/>
      <c r="I379" s="62"/>
      <c r="J379" s="62"/>
      <c r="K379" s="62"/>
      <c r="L379" s="62"/>
      <c r="M379" s="62"/>
      <c r="N379" s="62"/>
      <c r="O379" s="62"/>
      <c r="P379" s="62"/>
      <c r="Q379" s="62"/>
      <c r="R379" s="62"/>
      <c r="S379" s="62"/>
      <c r="T379" s="62"/>
      <c r="U379" s="62"/>
      <c r="V379" s="62"/>
      <c r="W379" s="62"/>
      <c r="X379" s="62"/>
      <c r="Y379" s="62"/>
      <c r="Z379" s="62"/>
      <c r="AA379" s="62"/>
      <c r="AB379" s="62"/>
      <c r="AC379" s="62"/>
      <c r="AD379" s="62"/>
      <c r="AE379" s="62"/>
      <c r="AF379" s="62"/>
      <c r="AG379" s="62"/>
      <c r="AH379" s="62"/>
      <c r="AI379" s="62"/>
      <c r="AJ379" s="62"/>
      <c r="AK379" s="62"/>
      <c r="AL379" s="62"/>
      <c r="AM379" s="62"/>
      <c r="AN379" s="62"/>
      <c r="AO379" s="62"/>
      <c r="AP379" s="62"/>
      <c r="AQ379" s="62"/>
      <c r="AR379" s="62"/>
      <c r="AS379" s="62"/>
      <c r="AT379" s="62"/>
      <c r="AU379" s="62"/>
    </row>
    <row r="380" spans="1:47" s="70" customFormat="1" ht="18" customHeight="1" x14ac:dyDescent="0.25">
      <c r="A380" s="98"/>
      <c r="B380" s="75">
        <v>329</v>
      </c>
      <c r="C380" s="74"/>
      <c r="D380" s="103" t="s">
        <v>75</v>
      </c>
      <c r="E380" s="72">
        <f>E381</f>
        <v>423</v>
      </c>
      <c r="F380" s="72">
        <f>F381</f>
        <v>0</v>
      </c>
      <c r="G380" s="263">
        <f t="shared" si="35"/>
        <v>0</v>
      </c>
      <c r="H380" s="62"/>
      <c r="I380" s="62"/>
      <c r="J380" s="62"/>
      <c r="K380" s="62"/>
      <c r="L380" s="62"/>
      <c r="M380" s="62"/>
      <c r="N380" s="62"/>
      <c r="O380" s="62"/>
      <c r="P380" s="62"/>
      <c r="Q380" s="62"/>
      <c r="R380" s="62"/>
      <c r="S380" s="62"/>
      <c r="T380" s="62"/>
      <c r="U380" s="62"/>
      <c r="V380" s="62"/>
      <c r="W380" s="62"/>
      <c r="X380" s="62"/>
      <c r="Y380" s="62"/>
      <c r="Z380" s="62"/>
      <c r="AA380" s="62"/>
      <c r="AB380" s="62"/>
      <c r="AC380" s="62"/>
      <c r="AD380" s="62"/>
      <c r="AE380" s="62"/>
      <c r="AF380" s="62"/>
      <c r="AG380" s="62"/>
      <c r="AH380" s="62"/>
      <c r="AI380" s="62"/>
      <c r="AJ380" s="62"/>
      <c r="AK380" s="62"/>
      <c r="AL380" s="62"/>
      <c r="AM380" s="62"/>
      <c r="AN380" s="62"/>
      <c r="AO380" s="62"/>
      <c r="AP380" s="62"/>
      <c r="AQ380" s="62"/>
      <c r="AR380" s="62"/>
      <c r="AS380" s="62"/>
      <c r="AT380" s="62"/>
      <c r="AU380" s="62"/>
    </row>
    <row r="381" spans="1:47" ht="17.25" customHeight="1" x14ac:dyDescent="0.25">
      <c r="A381" s="68"/>
      <c r="B381" s="67">
        <v>3299</v>
      </c>
      <c r="C381" s="66"/>
      <c r="D381" s="65" t="s">
        <v>75</v>
      </c>
      <c r="E381" s="64">
        <v>423</v>
      </c>
      <c r="F381" s="64"/>
      <c r="G381" s="64">
        <f t="shared" si="35"/>
        <v>0</v>
      </c>
      <c r="H381" s="62"/>
      <c r="I381" s="62"/>
      <c r="J381" s="62"/>
      <c r="K381" s="62"/>
      <c r="L381" s="62"/>
      <c r="M381" s="62"/>
      <c r="N381" s="62"/>
      <c r="O381" s="62"/>
      <c r="P381" s="62"/>
      <c r="Q381" s="62"/>
      <c r="R381" s="62"/>
      <c r="S381" s="62"/>
      <c r="T381" s="62"/>
      <c r="U381" s="62"/>
      <c r="V381" s="62"/>
      <c r="W381" s="62"/>
      <c r="X381" s="62"/>
      <c r="Y381" s="62"/>
      <c r="Z381" s="62"/>
      <c r="AA381" s="62"/>
      <c r="AB381" s="62"/>
      <c r="AC381" s="62"/>
      <c r="AD381" s="62"/>
      <c r="AE381" s="62"/>
      <c r="AF381" s="62"/>
      <c r="AG381" s="62"/>
      <c r="AH381" s="62"/>
      <c r="AI381" s="62"/>
      <c r="AJ381" s="62"/>
      <c r="AK381" s="62"/>
      <c r="AL381" s="62"/>
      <c r="AM381" s="62"/>
      <c r="AN381" s="62"/>
      <c r="AO381" s="62"/>
      <c r="AP381" s="62"/>
      <c r="AQ381" s="62"/>
      <c r="AR381" s="62"/>
      <c r="AS381" s="62"/>
      <c r="AT381" s="62"/>
      <c r="AU381" s="62"/>
    </row>
    <row r="382" spans="1:47" s="91" customFormat="1" x14ac:dyDescent="0.25">
      <c r="A382" s="109" t="s">
        <v>121</v>
      </c>
      <c r="B382" s="131"/>
      <c r="C382" s="130"/>
      <c r="D382" s="147" t="s">
        <v>119</v>
      </c>
      <c r="E382" s="93">
        <f t="shared" ref="E382:E385" si="36">E383</f>
        <v>0</v>
      </c>
      <c r="F382" s="93"/>
      <c r="G382" s="64" t="e">
        <f t="shared" si="35"/>
        <v>#DIV/0!</v>
      </c>
      <c r="H382" s="62"/>
      <c r="I382" s="62"/>
      <c r="J382" s="62"/>
      <c r="K382" s="62"/>
      <c r="L382" s="62"/>
      <c r="M382" s="62"/>
      <c r="N382" s="62"/>
      <c r="O382" s="62"/>
      <c r="P382" s="62"/>
      <c r="Q382" s="62"/>
      <c r="R382" s="62"/>
      <c r="S382" s="62"/>
      <c r="T382" s="62"/>
      <c r="U382" s="62"/>
      <c r="V382" s="62"/>
      <c r="W382" s="62"/>
      <c r="X382" s="62"/>
      <c r="Y382" s="62"/>
      <c r="Z382" s="62"/>
      <c r="AA382" s="62"/>
      <c r="AB382" s="62"/>
      <c r="AC382" s="62"/>
      <c r="AD382" s="62"/>
      <c r="AE382" s="62"/>
      <c r="AF382" s="62"/>
      <c r="AG382" s="62"/>
      <c r="AH382" s="62"/>
      <c r="AI382" s="62"/>
      <c r="AJ382" s="62"/>
      <c r="AK382" s="62"/>
      <c r="AL382" s="62"/>
      <c r="AM382" s="62"/>
      <c r="AN382" s="62"/>
      <c r="AO382" s="62"/>
      <c r="AP382" s="62"/>
      <c r="AQ382" s="62"/>
      <c r="AR382" s="62"/>
      <c r="AS382" s="62"/>
      <c r="AT382" s="62"/>
      <c r="AU382" s="62"/>
    </row>
    <row r="383" spans="1:47" s="84" customFormat="1" x14ac:dyDescent="0.25">
      <c r="A383" s="102"/>
      <c r="B383" s="139">
        <v>3</v>
      </c>
      <c r="C383" s="117"/>
      <c r="D383" s="138" t="s">
        <v>10</v>
      </c>
      <c r="E383" s="86">
        <f t="shared" si="36"/>
        <v>0</v>
      </c>
      <c r="F383" s="86"/>
      <c r="G383" s="260" t="e">
        <f t="shared" si="35"/>
        <v>#DIV/0!</v>
      </c>
      <c r="H383" s="62"/>
      <c r="I383" s="62"/>
      <c r="J383" s="62"/>
      <c r="K383" s="62"/>
      <c r="L383" s="62"/>
      <c r="M383" s="62"/>
      <c r="N383" s="62"/>
      <c r="O383" s="62"/>
      <c r="P383" s="62"/>
      <c r="Q383" s="62"/>
      <c r="R383" s="62"/>
      <c r="S383" s="62"/>
      <c r="T383" s="62"/>
      <c r="U383" s="62"/>
      <c r="V383" s="62"/>
      <c r="W383" s="62"/>
      <c r="X383" s="62"/>
      <c r="Y383" s="62"/>
      <c r="Z383" s="62"/>
      <c r="AA383" s="62"/>
      <c r="AB383" s="62"/>
      <c r="AC383" s="62"/>
      <c r="AD383" s="62"/>
      <c r="AE383" s="62"/>
      <c r="AF383" s="62"/>
      <c r="AG383" s="62"/>
      <c r="AH383" s="62"/>
      <c r="AI383" s="62"/>
      <c r="AJ383" s="62"/>
      <c r="AK383" s="62"/>
      <c r="AL383" s="62"/>
      <c r="AM383" s="62"/>
      <c r="AN383" s="62"/>
      <c r="AO383" s="62"/>
      <c r="AP383" s="62"/>
      <c r="AQ383" s="62"/>
      <c r="AR383" s="62"/>
      <c r="AS383" s="62"/>
      <c r="AT383" s="62"/>
      <c r="AU383" s="62"/>
    </row>
    <row r="384" spans="1:47" s="77" customFormat="1" x14ac:dyDescent="0.25">
      <c r="A384" s="100"/>
      <c r="B384" s="135">
        <v>32</v>
      </c>
      <c r="C384" s="115"/>
      <c r="D384" s="134" t="s">
        <v>27</v>
      </c>
      <c r="E384" s="79">
        <f t="shared" si="36"/>
        <v>0</v>
      </c>
      <c r="F384" s="79"/>
      <c r="G384" s="64" t="e">
        <f t="shared" si="35"/>
        <v>#DIV/0!</v>
      </c>
      <c r="H384" s="62"/>
      <c r="I384" s="62"/>
      <c r="J384" s="62"/>
      <c r="K384" s="62"/>
      <c r="L384" s="62"/>
      <c r="M384" s="62"/>
      <c r="N384" s="62"/>
      <c r="O384" s="62"/>
      <c r="P384" s="62"/>
      <c r="Q384" s="62"/>
      <c r="R384" s="62"/>
      <c r="S384" s="62"/>
      <c r="T384" s="62"/>
      <c r="U384" s="62"/>
      <c r="V384" s="62"/>
      <c r="W384" s="62"/>
      <c r="X384" s="62"/>
      <c r="Y384" s="62"/>
      <c r="Z384" s="62"/>
      <c r="AA384" s="62"/>
      <c r="AB384" s="62"/>
      <c r="AC384" s="62"/>
      <c r="AD384" s="62"/>
      <c r="AE384" s="62"/>
      <c r="AF384" s="62"/>
      <c r="AG384" s="62"/>
      <c r="AH384" s="62"/>
      <c r="AI384" s="62"/>
      <c r="AJ384" s="62"/>
      <c r="AK384" s="62"/>
      <c r="AL384" s="62"/>
      <c r="AM384" s="62"/>
      <c r="AN384" s="62"/>
      <c r="AO384" s="62"/>
      <c r="AP384" s="62"/>
      <c r="AQ384" s="62"/>
      <c r="AR384" s="62"/>
      <c r="AS384" s="62"/>
      <c r="AT384" s="62"/>
      <c r="AU384" s="62"/>
    </row>
    <row r="385" spans="1:47" s="70" customFormat="1" ht="21" customHeight="1" x14ac:dyDescent="0.25">
      <c r="A385" s="98"/>
      <c r="B385" s="75">
        <v>329</v>
      </c>
      <c r="C385" s="74"/>
      <c r="D385" s="103" t="s">
        <v>75</v>
      </c>
      <c r="E385" s="72">
        <f t="shared" si="36"/>
        <v>0</v>
      </c>
      <c r="F385" s="72"/>
      <c r="G385" s="263" t="e">
        <f t="shared" si="35"/>
        <v>#DIV/0!</v>
      </c>
      <c r="H385" s="62"/>
      <c r="I385" s="62"/>
      <c r="J385" s="62"/>
      <c r="K385" s="62"/>
      <c r="L385" s="62"/>
      <c r="M385" s="62"/>
      <c r="N385" s="62"/>
      <c r="O385" s="62"/>
      <c r="P385" s="62"/>
      <c r="Q385" s="62"/>
      <c r="R385" s="62"/>
      <c r="S385" s="62"/>
      <c r="T385" s="62"/>
      <c r="U385" s="62"/>
      <c r="V385" s="62"/>
      <c r="W385" s="62"/>
      <c r="X385" s="62"/>
      <c r="Y385" s="62"/>
      <c r="Z385" s="62"/>
      <c r="AA385" s="62"/>
      <c r="AB385" s="62"/>
      <c r="AC385" s="62"/>
      <c r="AD385" s="62"/>
      <c r="AE385" s="62"/>
      <c r="AF385" s="62"/>
      <c r="AG385" s="62"/>
      <c r="AH385" s="62"/>
      <c r="AI385" s="62"/>
      <c r="AJ385" s="62"/>
      <c r="AK385" s="62"/>
      <c r="AL385" s="62"/>
      <c r="AM385" s="62"/>
      <c r="AN385" s="62"/>
      <c r="AO385" s="62"/>
      <c r="AP385" s="62"/>
      <c r="AQ385" s="62"/>
      <c r="AR385" s="62"/>
      <c r="AS385" s="62"/>
      <c r="AT385" s="62"/>
      <c r="AU385" s="62"/>
    </row>
    <row r="386" spans="1:47" ht="21" customHeight="1" x14ac:dyDescent="0.25">
      <c r="A386" s="68"/>
      <c r="B386" s="67">
        <v>3299</v>
      </c>
      <c r="C386" s="66"/>
      <c r="D386" s="65" t="s">
        <v>75</v>
      </c>
      <c r="E386" s="64">
        <v>0</v>
      </c>
      <c r="F386" s="64"/>
      <c r="G386" s="64" t="e">
        <f t="shared" si="35"/>
        <v>#DIV/0!</v>
      </c>
      <c r="H386" s="62"/>
      <c r="I386" s="62"/>
      <c r="J386" s="62"/>
      <c r="K386" s="62"/>
      <c r="L386" s="62"/>
      <c r="M386" s="62"/>
      <c r="N386" s="62"/>
      <c r="O386" s="62"/>
      <c r="P386" s="62"/>
      <c r="Q386" s="62"/>
      <c r="R386" s="62"/>
      <c r="S386" s="62"/>
      <c r="T386" s="62"/>
      <c r="U386" s="62"/>
      <c r="V386" s="62"/>
      <c r="W386" s="62"/>
      <c r="X386" s="62"/>
      <c r="Y386" s="62"/>
      <c r="Z386" s="62"/>
      <c r="AA386" s="62"/>
      <c r="AB386" s="62"/>
      <c r="AC386" s="62"/>
      <c r="AD386" s="62"/>
      <c r="AE386" s="62"/>
      <c r="AF386" s="62"/>
      <c r="AG386" s="62"/>
      <c r="AH386" s="62"/>
      <c r="AI386" s="62"/>
      <c r="AJ386" s="62"/>
      <c r="AK386" s="62"/>
      <c r="AL386" s="62"/>
      <c r="AM386" s="62"/>
      <c r="AN386" s="62"/>
      <c r="AO386" s="62"/>
      <c r="AP386" s="62"/>
      <c r="AQ386" s="62"/>
      <c r="AR386" s="62"/>
      <c r="AS386" s="62"/>
      <c r="AT386" s="62"/>
      <c r="AU386" s="62"/>
    </row>
    <row r="387" spans="1:47" s="91" customFormat="1" ht="19.5" customHeight="1" x14ac:dyDescent="0.25">
      <c r="A387" s="148" t="s">
        <v>120</v>
      </c>
      <c r="B387" s="131"/>
      <c r="C387" s="130"/>
      <c r="D387" s="147" t="s">
        <v>119</v>
      </c>
      <c r="E387" s="93">
        <f>E389</f>
        <v>12608.67</v>
      </c>
      <c r="F387" s="93">
        <f>F389</f>
        <v>7118.8</v>
      </c>
      <c r="G387" s="64">
        <f t="shared" si="35"/>
        <v>56.459563141869836</v>
      </c>
      <c r="H387" s="62"/>
      <c r="I387" s="62"/>
      <c r="J387" s="62"/>
      <c r="K387" s="62"/>
      <c r="L387" s="62"/>
      <c r="M387" s="62"/>
      <c r="N387" s="62"/>
      <c r="O387" s="62"/>
      <c r="P387" s="62"/>
      <c r="Q387" s="62"/>
      <c r="R387" s="62"/>
      <c r="S387" s="62"/>
      <c r="T387" s="62"/>
      <c r="U387" s="62"/>
      <c r="V387" s="62"/>
      <c r="W387" s="62"/>
      <c r="X387" s="62"/>
      <c r="Y387" s="62"/>
      <c r="Z387" s="62"/>
      <c r="AA387" s="62"/>
      <c r="AB387" s="62"/>
      <c r="AC387" s="62"/>
      <c r="AD387" s="62"/>
      <c r="AE387" s="62"/>
      <c r="AF387" s="62"/>
      <c r="AG387" s="62"/>
      <c r="AH387" s="62"/>
      <c r="AI387" s="62"/>
      <c r="AJ387" s="62"/>
      <c r="AK387" s="62"/>
      <c r="AL387" s="62"/>
      <c r="AM387" s="62"/>
      <c r="AN387" s="62"/>
      <c r="AO387" s="62"/>
      <c r="AP387" s="62"/>
      <c r="AQ387" s="62"/>
      <c r="AR387" s="62"/>
      <c r="AS387" s="62"/>
      <c r="AT387" s="62"/>
      <c r="AU387" s="62"/>
    </row>
    <row r="388" spans="1:47" s="91" customFormat="1" ht="19.5" customHeight="1" x14ac:dyDescent="0.25">
      <c r="A388" s="108" t="s">
        <v>118</v>
      </c>
      <c r="B388" s="107"/>
      <c r="C388" s="106"/>
      <c r="D388" s="105" t="s">
        <v>117</v>
      </c>
      <c r="E388" s="64"/>
      <c r="F388" s="64"/>
      <c r="G388" s="64" t="e">
        <f t="shared" si="35"/>
        <v>#DIV/0!</v>
      </c>
      <c r="H388" s="62"/>
      <c r="I388" s="62"/>
      <c r="J388" s="62"/>
      <c r="K388" s="62"/>
      <c r="L388" s="62"/>
      <c r="M388" s="62"/>
      <c r="N388" s="62"/>
      <c r="O388" s="62"/>
      <c r="P388" s="62"/>
      <c r="Q388" s="62"/>
      <c r="R388" s="62"/>
      <c r="S388" s="62"/>
      <c r="T388" s="62"/>
      <c r="U388" s="62"/>
      <c r="V388" s="62"/>
      <c r="W388" s="62"/>
      <c r="X388" s="62"/>
      <c r="Y388" s="62"/>
      <c r="Z388" s="62"/>
      <c r="AA388" s="62"/>
      <c r="AB388" s="62"/>
      <c r="AC388" s="62"/>
      <c r="AD388" s="62"/>
      <c r="AE388" s="62"/>
      <c r="AF388" s="62"/>
      <c r="AG388" s="62"/>
      <c r="AH388" s="62"/>
      <c r="AI388" s="62"/>
      <c r="AJ388" s="62"/>
      <c r="AK388" s="62"/>
      <c r="AL388" s="62"/>
      <c r="AM388" s="62"/>
      <c r="AN388" s="62"/>
      <c r="AO388" s="62"/>
      <c r="AP388" s="62"/>
      <c r="AQ388" s="62"/>
      <c r="AR388" s="62"/>
      <c r="AS388" s="62"/>
      <c r="AT388" s="62"/>
      <c r="AU388" s="62"/>
    </row>
    <row r="389" spans="1:47" s="84" customFormat="1" x14ac:dyDescent="0.25">
      <c r="A389" s="102"/>
      <c r="B389" s="139">
        <v>3</v>
      </c>
      <c r="C389" s="117"/>
      <c r="D389" s="138" t="s">
        <v>10</v>
      </c>
      <c r="E389" s="86">
        <f t="shared" ref="E389:F391" si="37">E390</f>
        <v>12608.67</v>
      </c>
      <c r="F389" s="86">
        <f t="shared" si="37"/>
        <v>7118.8</v>
      </c>
      <c r="G389" s="260">
        <f t="shared" si="35"/>
        <v>56.459563141869836</v>
      </c>
      <c r="H389" s="62"/>
      <c r="I389" s="62"/>
      <c r="J389" s="62"/>
      <c r="K389" s="62"/>
      <c r="L389" s="62"/>
      <c r="M389" s="62"/>
      <c r="N389" s="62"/>
      <c r="O389" s="62"/>
      <c r="P389" s="62"/>
      <c r="Q389" s="62"/>
      <c r="R389" s="62"/>
      <c r="S389" s="62"/>
      <c r="T389" s="62"/>
      <c r="U389" s="62"/>
      <c r="V389" s="62"/>
      <c r="W389" s="62"/>
      <c r="X389" s="62"/>
      <c r="Y389" s="62"/>
      <c r="Z389" s="62"/>
      <c r="AA389" s="62"/>
      <c r="AB389" s="62"/>
      <c r="AC389" s="62"/>
      <c r="AD389" s="62"/>
      <c r="AE389" s="62"/>
      <c r="AF389" s="62"/>
      <c r="AG389" s="62"/>
      <c r="AH389" s="62"/>
      <c r="AI389" s="62"/>
      <c r="AJ389" s="62"/>
      <c r="AK389" s="62"/>
      <c r="AL389" s="62"/>
      <c r="AM389" s="62"/>
      <c r="AN389" s="62"/>
      <c r="AO389" s="62"/>
      <c r="AP389" s="62"/>
      <c r="AQ389" s="62"/>
      <c r="AR389" s="62"/>
      <c r="AS389" s="62"/>
      <c r="AT389" s="62"/>
      <c r="AU389" s="62"/>
    </row>
    <row r="390" spans="1:47" s="77" customFormat="1" x14ac:dyDescent="0.25">
      <c r="A390" s="100"/>
      <c r="B390" s="135">
        <v>32</v>
      </c>
      <c r="C390" s="115"/>
      <c r="D390" s="134" t="s">
        <v>27</v>
      </c>
      <c r="E390" s="79">
        <f t="shared" si="37"/>
        <v>12608.67</v>
      </c>
      <c r="F390" s="79">
        <f t="shared" si="37"/>
        <v>7118.8</v>
      </c>
      <c r="G390" s="64">
        <f t="shared" si="35"/>
        <v>56.459563141869836</v>
      </c>
      <c r="H390" s="62"/>
      <c r="I390" s="62"/>
      <c r="J390" s="62"/>
      <c r="K390" s="62"/>
      <c r="L390" s="62"/>
      <c r="M390" s="62"/>
      <c r="N390" s="62"/>
      <c r="O390" s="62"/>
      <c r="P390" s="62"/>
      <c r="Q390" s="62"/>
      <c r="R390" s="62"/>
      <c r="S390" s="62"/>
      <c r="T390" s="62"/>
      <c r="U390" s="62"/>
      <c r="V390" s="62"/>
      <c r="W390" s="62"/>
      <c r="X390" s="62"/>
      <c r="Y390" s="62"/>
      <c r="Z390" s="62"/>
      <c r="AA390" s="62"/>
      <c r="AB390" s="62"/>
      <c r="AC390" s="62"/>
      <c r="AD390" s="62"/>
      <c r="AE390" s="62"/>
      <c r="AF390" s="62"/>
      <c r="AG390" s="62"/>
      <c r="AH390" s="62"/>
      <c r="AI390" s="62"/>
      <c r="AJ390" s="62"/>
      <c r="AK390" s="62"/>
      <c r="AL390" s="62"/>
      <c r="AM390" s="62"/>
      <c r="AN390" s="62"/>
      <c r="AO390" s="62"/>
      <c r="AP390" s="62"/>
      <c r="AQ390" s="62"/>
      <c r="AR390" s="62"/>
      <c r="AS390" s="62"/>
      <c r="AT390" s="62"/>
      <c r="AU390" s="62"/>
    </row>
    <row r="391" spans="1:47" s="70" customFormat="1" ht="20.25" customHeight="1" x14ac:dyDescent="0.25">
      <c r="A391" s="98"/>
      <c r="B391" s="75">
        <v>329</v>
      </c>
      <c r="C391" s="74"/>
      <c r="D391" s="103" t="s">
        <v>75</v>
      </c>
      <c r="E391" s="72">
        <f t="shared" si="37"/>
        <v>12608.67</v>
      </c>
      <c r="F391" s="72">
        <f t="shared" si="37"/>
        <v>7118.8</v>
      </c>
      <c r="G391" s="64">
        <f t="shared" ref="G391:G454" si="38">SUM(F391/E391)*100</f>
        <v>56.459563141869836</v>
      </c>
      <c r="H391" s="62"/>
      <c r="I391" s="62"/>
      <c r="J391" s="62"/>
      <c r="K391" s="62"/>
      <c r="L391" s="62"/>
      <c r="M391" s="62"/>
      <c r="N391" s="62"/>
      <c r="O391" s="62"/>
      <c r="P391" s="62"/>
      <c r="Q391" s="62"/>
      <c r="R391" s="62"/>
      <c r="S391" s="62"/>
      <c r="T391" s="62"/>
      <c r="U391" s="62"/>
      <c r="V391" s="62"/>
      <c r="W391" s="62"/>
      <c r="X391" s="62"/>
      <c r="Y391" s="62"/>
      <c r="Z391" s="62"/>
      <c r="AA391" s="62"/>
      <c r="AB391" s="62"/>
      <c r="AC391" s="62"/>
      <c r="AD391" s="62"/>
      <c r="AE391" s="62"/>
      <c r="AF391" s="62"/>
      <c r="AG391" s="62"/>
      <c r="AH391" s="62"/>
      <c r="AI391" s="62"/>
      <c r="AJ391" s="62"/>
      <c r="AK391" s="62"/>
      <c r="AL391" s="62"/>
      <c r="AM391" s="62"/>
      <c r="AN391" s="62"/>
      <c r="AO391" s="62"/>
      <c r="AP391" s="62"/>
      <c r="AQ391" s="62"/>
      <c r="AR391" s="62"/>
      <c r="AS391" s="62"/>
      <c r="AT391" s="62"/>
      <c r="AU391" s="62"/>
    </row>
    <row r="392" spans="1:47" ht="21" customHeight="1" x14ac:dyDescent="0.25">
      <c r="A392" s="68"/>
      <c r="B392" s="67">
        <v>3299</v>
      </c>
      <c r="C392" s="66"/>
      <c r="D392" s="65" t="s">
        <v>75</v>
      </c>
      <c r="E392" s="64">
        <v>12608.67</v>
      </c>
      <c r="F392" s="64">
        <v>7118.8</v>
      </c>
      <c r="G392" s="64">
        <f t="shared" si="38"/>
        <v>56.459563141869836</v>
      </c>
      <c r="H392" s="62"/>
      <c r="I392" s="62"/>
      <c r="J392" s="62"/>
      <c r="K392" s="62"/>
      <c r="L392" s="62"/>
      <c r="M392" s="62"/>
      <c r="N392" s="62"/>
      <c r="O392" s="62"/>
      <c r="P392" s="62"/>
      <c r="Q392" s="62"/>
      <c r="R392" s="62"/>
      <c r="S392" s="62"/>
      <c r="T392" s="62"/>
      <c r="U392" s="62"/>
      <c r="V392" s="62"/>
      <c r="W392" s="62"/>
      <c r="X392" s="62"/>
      <c r="Y392" s="62"/>
      <c r="Z392" s="62"/>
      <c r="AA392" s="62"/>
      <c r="AB392" s="62"/>
      <c r="AC392" s="62"/>
      <c r="AD392" s="62"/>
      <c r="AE392" s="62"/>
      <c r="AF392" s="62"/>
      <c r="AG392" s="62"/>
      <c r="AH392" s="62"/>
      <c r="AI392" s="62"/>
      <c r="AJ392" s="62"/>
      <c r="AK392" s="62"/>
      <c r="AL392" s="62"/>
      <c r="AM392" s="62"/>
      <c r="AN392" s="62"/>
      <c r="AO392" s="62"/>
      <c r="AP392" s="62"/>
      <c r="AQ392" s="62"/>
      <c r="AR392" s="62"/>
      <c r="AS392" s="62"/>
      <c r="AT392" s="62"/>
      <c r="AU392" s="62"/>
    </row>
    <row r="393" spans="1:47" ht="21" customHeight="1" x14ac:dyDescent="0.25">
      <c r="A393" s="108" t="s">
        <v>82</v>
      </c>
      <c r="B393" s="107"/>
      <c r="C393" s="106"/>
      <c r="D393" s="105" t="s">
        <v>81</v>
      </c>
      <c r="E393" s="64"/>
      <c r="F393" s="64"/>
      <c r="G393" s="64" t="e">
        <f t="shared" si="38"/>
        <v>#DIV/0!</v>
      </c>
      <c r="H393" s="62"/>
      <c r="I393" s="62"/>
      <c r="J393" s="62"/>
      <c r="K393" s="62"/>
      <c r="L393" s="62"/>
      <c r="M393" s="62"/>
      <c r="N393" s="62"/>
      <c r="O393" s="62"/>
      <c r="P393" s="62"/>
      <c r="Q393" s="62"/>
      <c r="R393" s="62"/>
      <c r="S393" s="62"/>
      <c r="T393" s="62"/>
      <c r="U393" s="62"/>
      <c r="V393" s="62"/>
      <c r="W393" s="62"/>
      <c r="X393" s="62"/>
      <c r="Y393" s="62"/>
      <c r="Z393" s="62"/>
      <c r="AA393" s="62"/>
      <c r="AB393" s="62"/>
      <c r="AC393" s="62"/>
      <c r="AD393" s="62"/>
      <c r="AE393" s="62"/>
      <c r="AF393" s="62"/>
      <c r="AG393" s="62"/>
      <c r="AH393" s="62"/>
      <c r="AI393" s="62"/>
      <c r="AJ393" s="62"/>
      <c r="AK393" s="62"/>
      <c r="AL393" s="62"/>
      <c r="AM393" s="62"/>
      <c r="AN393" s="62"/>
      <c r="AO393" s="62"/>
      <c r="AP393" s="62"/>
      <c r="AQ393" s="62"/>
      <c r="AR393" s="62"/>
      <c r="AS393" s="62"/>
      <c r="AT393" s="62"/>
      <c r="AU393" s="62"/>
    </row>
    <row r="394" spans="1:47" ht="21" customHeight="1" x14ac:dyDescent="0.25">
      <c r="A394" s="102"/>
      <c r="B394" s="139">
        <v>3</v>
      </c>
      <c r="C394" s="117"/>
      <c r="D394" s="138" t="s">
        <v>10</v>
      </c>
      <c r="E394" s="86">
        <f t="shared" ref="E394:F396" si="39">E395</f>
        <v>1327.23</v>
      </c>
      <c r="F394" s="86">
        <f t="shared" si="39"/>
        <v>3806.65</v>
      </c>
      <c r="G394" s="260">
        <f t="shared" si="38"/>
        <v>286.81163023741175</v>
      </c>
      <c r="H394" s="62"/>
      <c r="I394" s="62"/>
      <c r="J394" s="62"/>
      <c r="K394" s="62"/>
      <c r="L394" s="62"/>
      <c r="M394" s="62"/>
      <c r="N394" s="62"/>
      <c r="O394" s="62"/>
      <c r="P394" s="62"/>
      <c r="Q394" s="62"/>
      <c r="R394" s="62"/>
      <c r="S394" s="62"/>
      <c r="T394" s="62"/>
      <c r="U394" s="62"/>
      <c r="V394" s="62"/>
      <c r="W394" s="62"/>
      <c r="X394" s="62"/>
      <c r="Y394" s="62"/>
      <c r="Z394" s="62"/>
      <c r="AA394" s="62"/>
      <c r="AB394" s="62"/>
      <c r="AC394" s="62"/>
      <c r="AD394" s="62"/>
      <c r="AE394" s="62"/>
      <c r="AF394" s="62"/>
      <c r="AG394" s="62"/>
      <c r="AH394" s="62"/>
      <c r="AI394" s="62"/>
      <c r="AJ394" s="62"/>
      <c r="AK394" s="62"/>
      <c r="AL394" s="62"/>
      <c r="AM394" s="62"/>
      <c r="AN394" s="62"/>
      <c r="AO394" s="62"/>
      <c r="AP394" s="62"/>
      <c r="AQ394" s="62"/>
      <c r="AR394" s="62"/>
      <c r="AS394" s="62"/>
      <c r="AT394" s="62"/>
      <c r="AU394" s="62"/>
    </row>
    <row r="395" spans="1:47" ht="21" customHeight="1" x14ac:dyDescent="0.25">
      <c r="A395" s="100"/>
      <c r="B395" s="135">
        <v>32</v>
      </c>
      <c r="C395" s="115"/>
      <c r="D395" s="134" t="s">
        <v>27</v>
      </c>
      <c r="E395" s="79">
        <f t="shared" si="39"/>
        <v>1327.23</v>
      </c>
      <c r="F395" s="79">
        <f t="shared" si="39"/>
        <v>3806.65</v>
      </c>
      <c r="G395" s="64">
        <f t="shared" si="38"/>
        <v>286.81163023741175</v>
      </c>
      <c r="H395" s="62"/>
      <c r="I395" s="62"/>
      <c r="J395" s="62"/>
      <c r="K395" s="62"/>
      <c r="L395" s="62"/>
      <c r="M395" s="62"/>
      <c r="N395" s="62"/>
      <c r="O395" s="62"/>
      <c r="P395" s="62"/>
      <c r="Q395" s="62"/>
      <c r="R395" s="62"/>
      <c r="S395" s="62"/>
      <c r="T395" s="62"/>
      <c r="U395" s="62"/>
      <c r="V395" s="62"/>
      <c r="W395" s="62"/>
      <c r="X395" s="62"/>
      <c r="Y395" s="62"/>
      <c r="Z395" s="62"/>
      <c r="AA395" s="62"/>
      <c r="AB395" s="62"/>
      <c r="AC395" s="62"/>
      <c r="AD395" s="62"/>
      <c r="AE395" s="62"/>
      <c r="AF395" s="62"/>
      <c r="AG395" s="62"/>
      <c r="AH395" s="62"/>
      <c r="AI395" s="62"/>
      <c r="AJ395" s="62"/>
      <c r="AK395" s="62"/>
      <c r="AL395" s="62"/>
      <c r="AM395" s="62"/>
      <c r="AN395" s="62"/>
      <c r="AO395" s="62"/>
      <c r="AP395" s="62"/>
      <c r="AQ395" s="62"/>
      <c r="AR395" s="62"/>
      <c r="AS395" s="62"/>
      <c r="AT395" s="62"/>
      <c r="AU395" s="62"/>
    </row>
    <row r="396" spans="1:47" ht="21" customHeight="1" x14ac:dyDescent="0.25">
      <c r="A396" s="98"/>
      <c r="B396" s="75">
        <v>329</v>
      </c>
      <c r="C396" s="74"/>
      <c r="D396" s="103" t="s">
        <v>75</v>
      </c>
      <c r="E396" s="72">
        <f t="shared" si="39"/>
        <v>1327.23</v>
      </c>
      <c r="F396" s="72">
        <f t="shared" si="39"/>
        <v>3806.65</v>
      </c>
      <c r="G396" s="263">
        <f t="shared" si="38"/>
        <v>286.81163023741175</v>
      </c>
      <c r="H396" s="62"/>
      <c r="I396" s="62"/>
      <c r="J396" s="62"/>
      <c r="K396" s="62"/>
      <c r="L396" s="62"/>
      <c r="M396" s="62"/>
      <c r="N396" s="62"/>
      <c r="O396" s="62"/>
      <c r="P396" s="62"/>
      <c r="Q396" s="62"/>
      <c r="R396" s="62"/>
      <c r="S396" s="62"/>
      <c r="T396" s="62"/>
      <c r="U396" s="62"/>
    </row>
    <row r="397" spans="1:47" ht="21" customHeight="1" x14ac:dyDescent="0.25">
      <c r="A397" s="68"/>
      <c r="B397" s="67">
        <v>3299</v>
      </c>
      <c r="C397" s="66"/>
      <c r="D397" s="65" t="s">
        <v>75</v>
      </c>
      <c r="E397" s="64">
        <v>1327.23</v>
      </c>
      <c r="F397" s="64">
        <v>3806.65</v>
      </c>
      <c r="G397" s="64">
        <f t="shared" si="38"/>
        <v>286.81163023741175</v>
      </c>
      <c r="H397" s="62"/>
      <c r="I397" s="62"/>
      <c r="J397" s="62"/>
      <c r="K397" s="62"/>
      <c r="L397" s="62"/>
      <c r="M397" s="62"/>
      <c r="N397" s="62"/>
      <c r="O397" s="62"/>
      <c r="P397" s="62"/>
      <c r="Q397" s="62"/>
      <c r="R397" s="62"/>
      <c r="S397" s="62"/>
      <c r="T397" s="62"/>
      <c r="U397" s="62"/>
    </row>
    <row r="398" spans="1:47" ht="21" customHeight="1" x14ac:dyDescent="0.25">
      <c r="A398" s="108" t="s">
        <v>116</v>
      </c>
      <c r="B398" s="107"/>
      <c r="C398" s="106"/>
      <c r="D398" s="105" t="s">
        <v>115</v>
      </c>
      <c r="E398" s="64"/>
      <c r="F398" s="64"/>
      <c r="G398" s="64" t="e">
        <f t="shared" si="38"/>
        <v>#DIV/0!</v>
      </c>
      <c r="H398" s="62"/>
      <c r="I398" s="62"/>
      <c r="J398" s="62"/>
      <c r="K398" s="62"/>
      <c r="L398" s="62"/>
      <c r="M398" s="62"/>
      <c r="N398" s="62"/>
      <c r="O398" s="62"/>
      <c r="P398" s="62"/>
      <c r="Q398" s="62"/>
      <c r="R398" s="62"/>
      <c r="S398" s="62"/>
      <c r="T398" s="62"/>
      <c r="U398" s="62"/>
    </row>
    <row r="399" spans="1:47" ht="21" customHeight="1" x14ac:dyDescent="0.25">
      <c r="A399" s="102"/>
      <c r="B399" s="139">
        <v>3</v>
      </c>
      <c r="C399" s="117"/>
      <c r="D399" s="138" t="s">
        <v>10</v>
      </c>
      <c r="E399" s="86">
        <f t="shared" ref="E399:F401" si="40">E400</f>
        <v>1500</v>
      </c>
      <c r="F399" s="86">
        <f t="shared" si="40"/>
        <v>0</v>
      </c>
      <c r="G399" s="260">
        <f t="shared" si="38"/>
        <v>0</v>
      </c>
      <c r="H399" s="62"/>
      <c r="I399" s="62"/>
      <c r="J399" s="62"/>
      <c r="K399" s="62"/>
      <c r="L399" s="62"/>
      <c r="M399" s="62"/>
      <c r="N399" s="62"/>
      <c r="O399" s="62"/>
      <c r="P399" s="62"/>
      <c r="Q399" s="62"/>
      <c r="R399" s="62"/>
      <c r="S399" s="62"/>
      <c r="T399" s="62"/>
      <c r="U399" s="62"/>
    </row>
    <row r="400" spans="1:47" ht="21" customHeight="1" x14ac:dyDescent="0.25">
      <c r="A400" s="100"/>
      <c r="B400" s="135">
        <v>32</v>
      </c>
      <c r="C400" s="115"/>
      <c r="D400" s="134" t="s">
        <v>27</v>
      </c>
      <c r="E400" s="79">
        <f t="shared" si="40"/>
        <v>1500</v>
      </c>
      <c r="F400" s="79">
        <f t="shared" si="40"/>
        <v>0</v>
      </c>
      <c r="G400" s="64">
        <f t="shared" si="38"/>
        <v>0</v>
      </c>
      <c r="H400" s="62"/>
      <c r="I400" s="62"/>
      <c r="J400" s="62"/>
      <c r="K400" s="62"/>
      <c r="L400" s="62"/>
      <c r="M400" s="62"/>
      <c r="N400" s="62"/>
      <c r="O400" s="62"/>
      <c r="P400" s="62"/>
      <c r="Q400" s="62"/>
      <c r="R400" s="62"/>
      <c r="S400" s="62"/>
      <c r="T400" s="62"/>
      <c r="U400" s="62"/>
    </row>
    <row r="401" spans="1:43" ht="21" customHeight="1" x14ac:dyDescent="0.25">
      <c r="A401" s="98"/>
      <c r="B401" s="75">
        <v>329</v>
      </c>
      <c r="C401" s="74"/>
      <c r="D401" s="103" t="s">
        <v>75</v>
      </c>
      <c r="E401" s="72">
        <f t="shared" si="40"/>
        <v>1500</v>
      </c>
      <c r="F401" s="72">
        <f t="shared" si="40"/>
        <v>0</v>
      </c>
      <c r="G401" s="263">
        <f t="shared" si="38"/>
        <v>0</v>
      </c>
      <c r="H401" s="62"/>
      <c r="I401" s="62"/>
      <c r="J401" s="62"/>
      <c r="K401" s="62"/>
      <c r="L401" s="62"/>
      <c r="M401" s="62"/>
      <c r="N401" s="62"/>
      <c r="O401" s="62"/>
      <c r="P401" s="62"/>
      <c r="Q401" s="62"/>
      <c r="R401" s="62"/>
      <c r="S401" s="62"/>
      <c r="T401" s="62"/>
      <c r="U401" s="62"/>
    </row>
    <row r="402" spans="1:43" ht="21" customHeight="1" x14ac:dyDescent="0.25">
      <c r="A402" s="68"/>
      <c r="B402" s="67">
        <v>3299</v>
      </c>
      <c r="C402" s="66"/>
      <c r="D402" s="65" t="s">
        <v>75</v>
      </c>
      <c r="E402" s="64">
        <v>1500</v>
      </c>
      <c r="F402" s="64"/>
      <c r="G402" s="64">
        <f t="shared" si="38"/>
        <v>0</v>
      </c>
      <c r="H402" s="62"/>
      <c r="I402" s="62"/>
      <c r="J402" s="62"/>
      <c r="K402" s="62"/>
      <c r="L402" s="62"/>
      <c r="M402" s="62"/>
      <c r="N402" s="62"/>
      <c r="O402" s="62"/>
      <c r="P402" s="62"/>
      <c r="Q402" s="62"/>
      <c r="R402" s="62"/>
      <c r="S402" s="62"/>
      <c r="T402" s="62"/>
      <c r="U402" s="62"/>
    </row>
    <row r="403" spans="1:43" ht="21" customHeight="1" x14ac:dyDescent="0.25">
      <c r="A403" s="102"/>
      <c r="B403" s="139">
        <v>3</v>
      </c>
      <c r="C403" s="117"/>
      <c r="D403" s="138" t="s">
        <v>10</v>
      </c>
      <c r="E403" s="86">
        <f>E404</f>
        <v>0</v>
      </c>
      <c r="F403" s="86"/>
      <c r="G403" s="260" t="e">
        <f t="shared" si="38"/>
        <v>#DIV/0!</v>
      </c>
      <c r="H403" s="62"/>
      <c r="I403" s="62"/>
      <c r="J403" s="62"/>
      <c r="K403" s="62"/>
      <c r="L403" s="62"/>
      <c r="M403" s="62"/>
      <c r="N403" s="62"/>
      <c r="O403" s="62"/>
      <c r="P403" s="62"/>
      <c r="Q403" s="62"/>
      <c r="R403" s="62"/>
      <c r="S403" s="62"/>
      <c r="T403" s="62"/>
      <c r="U403" s="62"/>
    </row>
    <row r="404" spans="1:43" ht="21" customHeight="1" x14ac:dyDescent="0.25">
      <c r="A404" s="100"/>
      <c r="B404" s="135">
        <v>32</v>
      </c>
      <c r="C404" s="115"/>
      <c r="D404" s="134" t="s">
        <v>27</v>
      </c>
      <c r="E404" s="79">
        <f>E405+E407</f>
        <v>0</v>
      </c>
      <c r="F404" s="79"/>
      <c r="G404" s="64" t="e">
        <f t="shared" si="38"/>
        <v>#DIV/0!</v>
      </c>
      <c r="H404" s="62"/>
      <c r="I404" s="62"/>
      <c r="J404" s="62"/>
      <c r="K404" s="62"/>
      <c r="L404" s="62"/>
      <c r="M404" s="62"/>
      <c r="N404" s="62"/>
      <c r="O404" s="62"/>
      <c r="P404" s="62"/>
      <c r="Q404" s="62"/>
      <c r="R404" s="62"/>
      <c r="S404" s="62"/>
      <c r="T404" s="62"/>
      <c r="U404" s="62"/>
    </row>
    <row r="405" spans="1:43" ht="21" customHeight="1" x14ac:dyDescent="0.25">
      <c r="A405" s="98"/>
      <c r="B405" s="137">
        <v>321</v>
      </c>
      <c r="C405" s="112"/>
      <c r="D405" s="136" t="s">
        <v>114</v>
      </c>
      <c r="E405" s="72">
        <f>E406</f>
        <v>0</v>
      </c>
      <c r="F405" s="72"/>
      <c r="G405" s="263" t="e">
        <f t="shared" si="38"/>
        <v>#DIV/0!</v>
      </c>
      <c r="H405" s="62"/>
      <c r="I405" s="62"/>
      <c r="J405" s="62"/>
      <c r="K405" s="62"/>
      <c r="L405" s="62"/>
      <c r="M405" s="62"/>
      <c r="N405" s="62"/>
      <c r="O405" s="62"/>
      <c r="P405" s="62"/>
      <c r="Q405" s="62"/>
      <c r="R405" s="62"/>
      <c r="S405" s="62"/>
      <c r="T405" s="62"/>
      <c r="U405" s="62"/>
    </row>
    <row r="406" spans="1:43" ht="21" customHeight="1" x14ac:dyDescent="0.25">
      <c r="A406" s="68"/>
      <c r="B406" s="67">
        <v>3211</v>
      </c>
      <c r="C406" s="66"/>
      <c r="D406" s="65" t="s">
        <v>113</v>
      </c>
      <c r="E406" s="64">
        <v>0</v>
      </c>
      <c r="F406" s="64"/>
      <c r="G406" s="64" t="e">
        <f t="shared" si="38"/>
        <v>#DIV/0!</v>
      </c>
      <c r="H406" s="62"/>
      <c r="I406" s="62"/>
      <c r="J406" s="62"/>
      <c r="K406" s="62"/>
      <c r="L406" s="62"/>
      <c r="M406" s="62"/>
      <c r="N406" s="62"/>
      <c r="O406" s="62"/>
      <c r="P406" s="62"/>
      <c r="Q406" s="62"/>
      <c r="R406" s="62"/>
      <c r="S406" s="62"/>
      <c r="T406" s="62"/>
      <c r="U406" s="62"/>
    </row>
    <row r="407" spans="1:43" ht="21" customHeight="1" x14ac:dyDescent="0.25">
      <c r="A407" s="102"/>
      <c r="B407" s="146">
        <v>4</v>
      </c>
      <c r="C407" s="117"/>
      <c r="D407" s="145" t="s">
        <v>12</v>
      </c>
      <c r="E407" s="85"/>
      <c r="F407" s="85"/>
      <c r="G407" s="260" t="e">
        <f t="shared" si="38"/>
        <v>#DIV/0!</v>
      </c>
      <c r="H407" s="62"/>
      <c r="I407" s="62"/>
      <c r="J407" s="62"/>
      <c r="K407" s="62"/>
      <c r="L407" s="62"/>
      <c r="M407" s="62"/>
      <c r="N407" s="62"/>
      <c r="O407" s="62"/>
      <c r="P407" s="62"/>
      <c r="Q407" s="62"/>
      <c r="R407" s="62"/>
      <c r="S407" s="62"/>
      <c r="T407" s="62"/>
      <c r="U407" s="62"/>
    </row>
    <row r="408" spans="1:43" ht="21" customHeight="1" x14ac:dyDescent="0.25">
      <c r="A408" s="100"/>
      <c r="B408" s="144">
        <v>42</v>
      </c>
      <c r="C408" s="115"/>
      <c r="D408" s="143" t="s">
        <v>36</v>
      </c>
      <c r="E408" s="78"/>
      <c r="F408" s="78"/>
      <c r="G408" s="64" t="e">
        <f t="shared" si="38"/>
        <v>#DIV/0!</v>
      </c>
      <c r="H408" s="62"/>
      <c r="I408" s="62"/>
      <c r="J408" s="62"/>
      <c r="K408" s="62"/>
      <c r="L408" s="62"/>
      <c r="M408" s="62"/>
      <c r="N408" s="62"/>
      <c r="O408" s="62"/>
      <c r="P408" s="62"/>
      <c r="Q408" s="62"/>
      <c r="R408" s="62"/>
      <c r="S408" s="62"/>
      <c r="T408" s="62"/>
      <c r="U408" s="62"/>
    </row>
    <row r="409" spans="1:43" ht="21" customHeight="1" x14ac:dyDescent="0.25">
      <c r="A409" s="98"/>
      <c r="B409" s="142">
        <v>422</v>
      </c>
      <c r="C409" s="112"/>
      <c r="D409" s="141" t="s">
        <v>112</v>
      </c>
      <c r="E409" s="71"/>
      <c r="F409" s="71"/>
      <c r="G409" s="263" t="e">
        <f t="shared" si="38"/>
        <v>#DIV/0!</v>
      </c>
      <c r="H409" s="62"/>
      <c r="I409" s="62"/>
      <c r="J409" s="62"/>
      <c r="K409" s="62"/>
      <c r="L409" s="62"/>
      <c r="M409" s="62"/>
      <c r="N409" s="62"/>
      <c r="O409" s="62"/>
      <c r="P409" s="62"/>
      <c r="Q409" s="62"/>
      <c r="R409" s="62"/>
      <c r="S409" s="62"/>
      <c r="T409" s="62"/>
      <c r="U409" s="62"/>
    </row>
    <row r="410" spans="1:43" ht="21" customHeight="1" x14ac:dyDescent="0.25">
      <c r="A410" s="68"/>
      <c r="B410" s="67">
        <v>4221</v>
      </c>
      <c r="C410" s="66"/>
      <c r="D410" s="140" t="s">
        <v>96</v>
      </c>
      <c r="E410" s="63"/>
      <c r="F410" s="63"/>
      <c r="G410" s="64" t="e">
        <f t="shared" si="38"/>
        <v>#DIV/0!</v>
      </c>
      <c r="H410" s="62"/>
      <c r="I410" s="62"/>
      <c r="J410" s="62"/>
      <c r="K410" s="62"/>
      <c r="L410" s="62"/>
      <c r="M410" s="62"/>
      <c r="N410" s="62"/>
      <c r="O410" s="62"/>
      <c r="P410" s="62"/>
      <c r="Q410" s="62"/>
      <c r="R410" s="62"/>
      <c r="S410" s="62"/>
      <c r="T410" s="62"/>
      <c r="U410" s="62"/>
    </row>
    <row r="411" spans="1:43" ht="21" customHeight="1" x14ac:dyDescent="0.25">
      <c r="A411" s="68"/>
      <c r="B411" s="67">
        <v>4123</v>
      </c>
      <c r="C411" s="66"/>
      <c r="D411" s="140" t="s">
        <v>237</v>
      </c>
      <c r="E411" s="63"/>
      <c r="F411" s="63"/>
      <c r="G411" s="64" t="e">
        <f t="shared" si="38"/>
        <v>#DIV/0!</v>
      </c>
      <c r="H411" s="62"/>
      <c r="I411" s="62"/>
      <c r="J411" s="62"/>
      <c r="K411" s="62"/>
      <c r="L411" s="62"/>
      <c r="M411" s="62"/>
      <c r="N411" s="62"/>
      <c r="O411" s="62"/>
      <c r="P411" s="62"/>
      <c r="Q411" s="62"/>
      <c r="R411" s="62"/>
      <c r="S411" s="62"/>
      <c r="T411" s="62"/>
      <c r="U411" s="62"/>
    </row>
    <row r="412" spans="1:43" s="91" customFormat="1" x14ac:dyDescent="0.25">
      <c r="A412" s="109" t="s">
        <v>106</v>
      </c>
      <c r="B412" s="96"/>
      <c r="C412" s="95"/>
      <c r="D412" s="94" t="s">
        <v>105</v>
      </c>
      <c r="E412" s="92"/>
      <c r="F412" s="92"/>
      <c r="G412" s="64" t="e">
        <f t="shared" si="38"/>
        <v>#DIV/0!</v>
      </c>
      <c r="H412" s="62"/>
      <c r="I412" s="62"/>
      <c r="J412" s="62"/>
      <c r="K412" s="62"/>
      <c r="L412" s="62"/>
      <c r="M412" s="62"/>
      <c r="N412" s="62"/>
      <c r="O412" s="62"/>
      <c r="P412" s="62"/>
      <c r="Q412" s="62"/>
      <c r="R412" s="62"/>
      <c r="S412" s="62"/>
      <c r="T412" s="62"/>
      <c r="U412" s="62"/>
      <c r="V412" s="62"/>
      <c r="W412" s="62"/>
      <c r="X412" s="62"/>
      <c r="Y412" s="62"/>
      <c r="Z412" s="62"/>
      <c r="AA412" s="62"/>
      <c r="AB412" s="62"/>
      <c r="AC412" s="62"/>
      <c r="AD412" s="62"/>
      <c r="AE412" s="62"/>
      <c r="AF412" s="62"/>
      <c r="AG412" s="62"/>
      <c r="AH412" s="62"/>
      <c r="AI412" s="62"/>
      <c r="AJ412" s="62"/>
      <c r="AK412" s="62"/>
      <c r="AL412" s="62"/>
      <c r="AM412" s="62"/>
      <c r="AN412" s="62"/>
      <c r="AO412" s="62"/>
      <c r="AP412" s="62"/>
      <c r="AQ412" s="62"/>
    </row>
    <row r="413" spans="1:43" s="91" customFormat="1" x14ac:dyDescent="0.25">
      <c r="A413" s="108" t="s">
        <v>82</v>
      </c>
      <c r="B413" s="107"/>
      <c r="C413" s="106"/>
      <c r="D413" s="105" t="s">
        <v>81</v>
      </c>
      <c r="E413" s="63"/>
      <c r="F413" s="63"/>
      <c r="G413" s="64" t="e">
        <f t="shared" si="38"/>
        <v>#DIV/0!</v>
      </c>
      <c r="H413" s="62"/>
      <c r="I413" s="62"/>
      <c r="J413" s="62"/>
      <c r="K413" s="62"/>
      <c r="L413" s="62"/>
      <c r="M413" s="62"/>
      <c r="N413" s="62"/>
      <c r="O413" s="62"/>
      <c r="P413" s="62"/>
      <c r="Q413" s="62"/>
      <c r="R413" s="62"/>
      <c r="S413" s="62"/>
      <c r="T413" s="62"/>
      <c r="U413" s="62"/>
      <c r="V413" s="62"/>
      <c r="W413" s="62"/>
      <c r="X413" s="62"/>
      <c r="Y413" s="62"/>
      <c r="Z413" s="62"/>
      <c r="AA413" s="62"/>
      <c r="AB413" s="62"/>
      <c r="AC413" s="62"/>
      <c r="AD413" s="62"/>
      <c r="AE413" s="62"/>
      <c r="AF413" s="62"/>
      <c r="AG413" s="62"/>
      <c r="AH413" s="62"/>
      <c r="AI413" s="62"/>
      <c r="AJ413" s="62"/>
      <c r="AK413" s="62"/>
      <c r="AL413" s="62"/>
      <c r="AM413" s="62"/>
      <c r="AN413" s="62"/>
      <c r="AO413" s="62"/>
      <c r="AP413" s="62"/>
      <c r="AQ413" s="62"/>
    </row>
    <row r="414" spans="1:43" s="84" customFormat="1" x14ac:dyDescent="0.25">
      <c r="A414" s="102"/>
      <c r="B414" s="89">
        <v>4</v>
      </c>
      <c r="C414" s="88"/>
      <c r="D414" s="125" t="s">
        <v>99</v>
      </c>
      <c r="E414" s="85"/>
      <c r="F414" s="85"/>
      <c r="G414" s="260" t="e">
        <f t="shared" si="38"/>
        <v>#DIV/0!</v>
      </c>
      <c r="H414" s="62"/>
      <c r="I414" s="62"/>
      <c r="J414" s="62"/>
      <c r="K414" s="62"/>
      <c r="L414" s="62"/>
      <c r="M414" s="62"/>
      <c r="N414" s="62"/>
      <c r="O414" s="62"/>
      <c r="P414" s="62"/>
      <c r="Q414" s="62"/>
      <c r="R414" s="62"/>
      <c r="S414" s="62"/>
      <c r="T414" s="62"/>
      <c r="U414" s="62"/>
      <c r="V414" s="62"/>
      <c r="W414" s="62"/>
      <c r="X414" s="62"/>
      <c r="Y414" s="62"/>
      <c r="Z414" s="62"/>
      <c r="AA414" s="62"/>
      <c r="AB414" s="62"/>
      <c r="AC414" s="62"/>
      <c r="AD414" s="62"/>
      <c r="AE414" s="62"/>
      <c r="AF414" s="62"/>
      <c r="AG414" s="62"/>
      <c r="AH414" s="62"/>
      <c r="AI414" s="62"/>
      <c r="AJ414" s="62"/>
      <c r="AK414" s="62"/>
      <c r="AL414" s="62"/>
      <c r="AM414" s="62"/>
      <c r="AN414" s="62"/>
      <c r="AO414" s="62"/>
      <c r="AP414" s="62"/>
      <c r="AQ414" s="62"/>
    </row>
    <row r="415" spans="1:43" s="77" customFormat="1" ht="25.5" x14ac:dyDescent="0.25">
      <c r="A415" s="100"/>
      <c r="B415" s="82">
        <v>42</v>
      </c>
      <c r="C415" s="81"/>
      <c r="D415" s="104" t="s">
        <v>98</v>
      </c>
      <c r="E415" s="78"/>
      <c r="F415" s="78"/>
      <c r="G415" s="64" t="e">
        <f t="shared" si="38"/>
        <v>#DIV/0!</v>
      </c>
      <c r="H415" s="62"/>
      <c r="I415" s="62"/>
      <c r="J415" s="62"/>
      <c r="K415" s="62"/>
      <c r="L415" s="62"/>
      <c r="M415" s="62"/>
      <c r="N415" s="62"/>
      <c r="O415" s="62"/>
      <c r="P415" s="62"/>
      <c r="Q415" s="62"/>
      <c r="R415" s="62"/>
      <c r="S415" s="62"/>
      <c r="T415" s="62"/>
      <c r="U415" s="62"/>
      <c r="V415" s="62"/>
      <c r="W415" s="62"/>
      <c r="X415" s="62"/>
      <c r="Y415" s="62"/>
      <c r="Z415" s="62"/>
      <c r="AA415" s="62"/>
      <c r="AB415" s="62"/>
      <c r="AC415" s="62"/>
      <c r="AD415" s="62"/>
      <c r="AE415" s="62"/>
      <c r="AF415" s="62"/>
      <c r="AG415" s="62"/>
      <c r="AH415" s="62"/>
      <c r="AI415" s="62"/>
      <c r="AJ415" s="62"/>
      <c r="AK415" s="62"/>
      <c r="AL415" s="62"/>
      <c r="AM415" s="62"/>
      <c r="AN415" s="62"/>
      <c r="AO415" s="62"/>
      <c r="AP415" s="62"/>
      <c r="AQ415" s="62"/>
    </row>
    <row r="416" spans="1:43" s="70" customFormat="1" x14ac:dyDescent="0.25">
      <c r="A416" s="98"/>
      <c r="B416" s="75">
        <v>422</v>
      </c>
      <c r="C416" s="74"/>
      <c r="D416" s="103" t="s">
        <v>97</v>
      </c>
      <c r="E416" s="71"/>
      <c r="F416" s="71"/>
      <c r="G416" s="263" t="e">
        <f t="shared" si="38"/>
        <v>#DIV/0!</v>
      </c>
      <c r="H416" s="62"/>
      <c r="I416" s="62"/>
      <c r="J416" s="62"/>
      <c r="K416" s="62"/>
      <c r="L416" s="62"/>
      <c r="M416" s="62"/>
      <c r="N416" s="62"/>
      <c r="O416" s="62"/>
      <c r="P416" s="62"/>
      <c r="Q416" s="62"/>
      <c r="R416" s="62"/>
      <c r="S416" s="62"/>
      <c r="T416" s="62"/>
      <c r="U416" s="62"/>
      <c r="V416" s="62"/>
      <c r="W416" s="62"/>
      <c r="X416" s="62"/>
      <c r="Y416" s="62"/>
      <c r="Z416" s="62"/>
      <c r="AA416" s="62"/>
      <c r="AB416" s="62"/>
      <c r="AC416" s="62"/>
      <c r="AD416" s="62"/>
      <c r="AE416" s="62"/>
      <c r="AF416" s="62"/>
      <c r="AG416" s="62"/>
      <c r="AH416" s="62"/>
      <c r="AI416" s="62"/>
      <c r="AJ416" s="62"/>
      <c r="AK416" s="62"/>
      <c r="AL416" s="62"/>
      <c r="AM416" s="62"/>
      <c r="AN416" s="62"/>
      <c r="AO416" s="62"/>
      <c r="AP416" s="62"/>
      <c r="AQ416" s="62"/>
    </row>
    <row r="417" spans="1:44" x14ac:dyDescent="0.25">
      <c r="A417" s="68"/>
      <c r="B417" s="67">
        <v>4221</v>
      </c>
      <c r="C417" s="66"/>
      <c r="D417" s="65" t="s">
        <v>96</v>
      </c>
      <c r="E417" s="63"/>
      <c r="F417" s="63"/>
      <c r="G417" s="64" t="e">
        <f t="shared" si="38"/>
        <v>#DIV/0!</v>
      </c>
      <c r="H417" s="62"/>
      <c r="I417" s="62"/>
      <c r="J417" s="62"/>
      <c r="K417" s="62"/>
      <c r="L417" s="62"/>
      <c r="M417" s="62"/>
      <c r="N417" s="62"/>
      <c r="O417" s="62"/>
      <c r="P417" s="62"/>
      <c r="Q417" s="62"/>
      <c r="R417" s="62"/>
      <c r="S417" s="62"/>
      <c r="T417" s="62"/>
      <c r="U417" s="62"/>
      <c r="V417" s="62"/>
      <c r="W417" s="62"/>
      <c r="X417" s="62"/>
      <c r="Y417" s="62"/>
      <c r="Z417" s="62"/>
      <c r="AA417" s="62"/>
      <c r="AB417" s="62"/>
      <c r="AC417" s="62"/>
      <c r="AD417" s="62"/>
      <c r="AE417" s="62"/>
      <c r="AF417" s="62"/>
      <c r="AG417" s="62"/>
      <c r="AH417" s="62"/>
      <c r="AI417" s="62"/>
      <c r="AJ417" s="62"/>
      <c r="AK417" s="62"/>
      <c r="AL417" s="62"/>
      <c r="AM417" s="62"/>
      <c r="AN417" s="62"/>
      <c r="AO417" s="62"/>
      <c r="AP417" s="62"/>
      <c r="AQ417" s="62"/>
    </row>
    <row r="418" spans="1:44" s="70" customFormat="1" ht="25.5" x14ac:dyDescent="0.25">
      <c r="A418" s="98"/>
      <c r="B418" s="75">
        <v>424</v>
      </c>
      <c r="C418" s="74"/>
      <c r="D418" s="103" t="s">
        <v>77</v>
      </c>
      <c r="E418" s="71"/>
      <c r="F418" s="71"/>
      <c r="G418" s="263" t="e">
        <f t="shared" si="38"/>
        <v>#DIV/0!</v>
      </c>
      <c r="H418" s="62"/>
      <c r="I418" s="62"/>
      <c r="J418" s="62"/>
      <c r="K418" s="62"/>
      <c r="L418" s="62"/>
      <c r="M418" s="62"/>
      <c r="N418" s="62"/>
      <c r="O418" s="62"/>
      <c r="P418" s="62"/>
      <c r="Q418" s="62"/>
      <c r="R418" s="62"/>
      <c r="S418" s="62"/>
      <c r="T418" s="62"/>
      <c r="U418" s="62"/>
      <c r="V418" s="62"/>
      <c r="W418" s="62"/>
      <c r="X418" s="62"/>
      <c r="Y418" s="62"/>
      <c r="Z418" s="62"/>
      <c r="AA418" s="62"/>
      <c r="AB418" s="62"/>
      <c r="AC418" s="62"/>
      <c r="AD418" s="62"/>
      <c r="AE418" s="62"/>
      <c r="AF418" s="62"/>
      <c r="AG418" s="62"/>
      <c r="AH418" s="62"/>
      <c r="AI418" s="62"/>
      <c r="AJ418" s="62"/>
      <c r="AK418" s="62"/>
      <c r="AL418" s="62"/>
      <c r="AM418" s="62"/>
      <c r="AN418" s="62"/>
      <c r="AO418" s="62"/>
      <c r="AP418" s="62"/>
      <c r="AQ418" s="62"/>
    </row>
    <row r="419" spans="1:44" x14ac:dyDescent="0.25">
      <c r="A419" s="68"/>
      <c r="B419" s="67">
        <v>4241</v>
      </c>
      <c r="C419" s="66"/>
      <c r="D419" s="65" t="s">
        <v>104</v>
      </c>
      <c r="E419" s="63"/>
      <c r="F419" s="63"/>
      <c r="G419" s="64" t="e">
        <f t="shared" si="38"/>
        <v>#DIV/0!</v>
      </c>
      <c r="H419" s="62"/>
      <c r="I419" s="62"/>
      <c r="J419" s="62"/>
      <c r="K419" s="62"/>
      <c r="L419" s="62"/>
      <c r="M419" s="62"/>
      <c r="N419" s="62"/>
      <c r="O419" s="62"/>
      <c r="P419" s="62"/>
      <c r="Q419" s="62"/>
      <c r="R419" s="62"/>
      <c r="S419" s="62"/>
      <c r="T419" s="62"/>
      <c r="U419" s="62"/>
      <c r="V419" s="62"/>
      <c r="W419" s="62"/>
      <c r="X419" s="62"/>
      <c r="Y419" s="62"/>
      <c r="Z419" s="62"/>
      <c r="AA419" s="62"/>
      <c r="AB419" s="62"/>
      <c r="AC419" s="62"/>
      <c r="AD419" s="62"/>
      <c r="AE419" s="62"/>
      <c r="AF419" s="62"/>
      <c r="AG419" s="62"/>
      <c r="AH419" s="62"/>
      <c r="AI419" s="62"/>
      <c r="AJ419" s="62"/>
      <c r="AK419" s="62"/>
      <c r="AL419" s="62"/>
      <c r="AM419" s="62"/>
      <c r="AN419" s="62"/>
      <c r="AO419" s="62"/>
      <c r="AP419" s="62"/>
      <c r="AQ419" s="62"/>
    </row>
    <row r="420" spans="1:44" s="91" customFormat="1" x14ac:dyDescent="0.25">
      <c r="A420" s="109" t="s">
        <v>103</v>
      </c>
      <c r="B420" s="131"/>
      <c r="C420" s="130"/>
      <c r="D420" s="94" t="s">
        <v>102</v>
      </c>
      <c r="E420" s="92"/>
      <c r="F420" s="92"/>
      <c r="G420" s="64" t="e">
        <f t="shared" si="38"/>
        <v>#DIV/0!</v>
      </c>
      <c r="H420" s="62"/>
      <c r="I420" s="62"/>
      <c r="J420" s="62"/>
      <c r="K420" s="62"/>
      <c r="L420" s="62"/>
      <c r="M420" s="62"/>
      <c r="N420" s="62"/>
      <c r="O420" s="62"/>
      <c r="P420" s="62"/>
      <c r="Q420" s="62"/>
      <c r="R420" s="62"/>
      <c r="S420" s="62"/>
      <c r="T420" s="62"/>
      <c r="U420" s="62"/>
      <c r="V420" s="62"/>
      <c r="W420" s="62"/>
      <c r="X420" s="62"/>
      <c r="Y420" s="62"/>
      <c r="Z420" s="62"/>
      <c r="AA420" s="62"/>
      <c r="AB420" s="62"/>
      <c r="AC420" s="62"/>
      <c r="AD420" s="62"/>
      <c r="AE420" s="62"/>
      <c r="AF420" s="62"/>
      <c r="AG420" s="62"/>
      <c r="AH420" s="62"/>
      <c r="AI420" s="62"/>
      <c r="AJ420" s="62"/>
      <c r="AK420" s="62"/>
      <c r="AL420" s="62"/>
      <c r="AM420" s="62"/>
      <c r="AN420" s="62"/>
      <c r="AO420" s="62"/>
      <c r="AP420" s="62"/>
      <c r="AQ420" s="62"/>
    </row>
    <row r="421" spans="1:44" s="84" customFormat="1" ht="19.5" customHeight="1" x14ac:dyDescent="0.25">
      <c r="A421" s="102"/>
      <c r="B421" s="89">
        <v>4</v>
      </c>
      <c r="C421" s="117"/>
      <c r="D421" s="129" t="s">
        <v>12</v>
      </c>
      <c r="E421" s="85"/>
      <c r="F421" s="85"/>
      <c r="G421" s="260" t="e">
        <f t="shared" si="38"/>
        <v>#DIV/0!</v>
      </c>
      <c r="H421" s="62"/>
      <c r="I421" s="62"/>
      <c r="J421" s="62"/>
      <c r="K421" s="62"/>
      <c r="L421" s="62"/>
      <c r="M421" s="62"/>
      <c r="N421" s="62"/>
      <c r="O421" s="62"/>
      <c r="P421" s="62"/>
      <c r="Q421" s="62"/>
      <c r="R421" s="62"/>
      <c r="S421" s="62"/>
      <c r="T421" s="62"/>
      <c r="U421" s="62"/>
      <c r="V421" s="62"/>
      <c r="W421" s="62"/>
      <c r="X421" s="62"/>
      <c r="Y421" s="62"/>
      <c r="Z421" s="62"/>
      <c r="AA421" s="62"/>
      <c r="AB421" s="62"/>
      <c r="AC421" s="62"/>
      <c r="AD421" s="62"/>
      <c r="AE421" s="62"/>
      <c r="AF421" s="62"/>
      <c r="AG421" s="62"/>
      <c r="AH421" s="62"/>
      <c r="AI421" s="62"/>
      <c r="AJ421" s="62"/>
      <c r="AK421" s="62"/>
      <c r="AL421" s="62"/>
      <c r="AM421" s="62"/>
      <c r="AN421" s="62"/>
      <c r="AO421" s="62"/>
      <c r="AP421" s="62"/>
      <c r="AQ421" s="62"/>
    </row>
    <row r="422" spans="1:44" s="77" customFormat="1" ht="24" x14ac:dyDescent="0.25">
      <c r="A422" s="100"/>
      <c r="B422" s="82">
        <v>45</v>
      </c>
      <c r="C422" s="115"/>
      <c r="D422" s="128" t="s">
        <v>101</v>
      </c>
      <c r="E422" s="78"/>
      <c r="F422" s="78"/>
      <c r="G422" s="64" t="e">
        <f t="shared" si="38"/>
        <v>#DIV/0!</v>
      </c>
      <c r="H422" s="62"/>
      <c r="I422" s="62"/>
      <c r="J422" s="62"/>
      <c r="K422" s="62"/>
      <c r="L422" s="62"/>
      <c r="M422" s="62"/>
      <c r="N422" s="62"/>
      <c r="O422" s="62"/>
      <c r="P422" s="62"/>
      <c r="Q422" s="62"/>
      <c r="R422" s="62"/>
      <c r="S422" s="62"/>
      <c r="T422" s="62"/>
      <c r="U422" s="62"/>
      <c r="V422" s="62"/>
      <c r="W422" s="62"/>
      <c r="X422" s="62"/>
      <c r="Y422" s="62"/>
      <c r="Z422" s="62"/>
      <c r="AA422" s="62"/>
      <c r="AB422" s="62"/>
      <c r="AC422" s="62"/>
      <c r="AD422" s="62"/>
      <c r="AE422" s="62"/>
      <c r="AF422" s="62"/>
      <c r="AG422" s="62"/>
      <c r="AH422" s="62"/>
      <c r="AI422" s="62"/>
      <c r="AJ422" s="62"/>
      <c r="AK422" s="62"/>
      <c r="AL422" s="62"/>
      <c r="AM422" s="62"/>
      <c r="AN422" s="62"/>
      <c r="AO422" s="62"/>
      <c r="AP422" s="62"/>
      <c r="AQ422" s="62"/>
    </row>
    <row r="423" spans="1:44" s="70" customFormat="1" ht="21" customHeight="1" x14ac:dyDescent="0.25">
      <c r="A423" s="98"/>
      <c r="B423" s="75">
        <v>451</v>
      </c>
      <c r="C423" s="112"/>
      <c r="D423" s="127" t="s">
        <v>100</v>
      </c>
      <c r="E423" s="71"/>
      <c r="F423" s="71"/>
      <c r="G423" s="64" t="e">
        <f t="shared" si="38"/>
        <v>#DIV/0!</v>
      </c>
      <c r="H423" s="62"/>
      <c r="I423" s="62"/>
      <c r="J423" s="62"/>
      <c r="K423" s="62"/>
      <c r="L423" s="62"/>
      <c r="M423" s="62"/>
      <c r="N423" s="62"/>
      <c r="O423" s="62"/>
      <c r="P423" s="62"/>
      <c r="Q423" s="62"/>
      <c r="R423" s="62"/>
      <c r="S423" s="62"/>
      <c r="T423" s="62"/>
      <c r="U423" s="62"/>
      <c r="V423" s="62"/>
      <c r="W423" s="62"/>
      <c r="X423" s="62"/>
      <c r="Y423" s="62"/>
      <c r="Z423" s="62"/>
      <c r="AA423" s="62"/>
      <c r="AB423" s="62"/>
      <c r="AC423" s="62"/>
      <c r="AD423" s="62"/>
      <c r="AE423" s="62"/>
      <c r="AF423" s="62"/>
      <c r="AG423" s="62"/>
      <c r="AH423" s="62"/>
      <c r="AI423" s="62"/>
      <c r="AJ423" s="62"/>
      <c r="AK423" s="62"/>
      <c r="AL423" s="62"/>
      <c r="AM423" s="62"/>
      <c r="AN423" s="62"/>
      <c r="AO423" s="62"/>
      <c r="AP423" s="62"/>
      <c r="AQ423" s="62"/>
    </row>
    <row r="424" spans="1:44" ht="18" customHeight="1" x14ac:dyDescent="0.25">
      <c r="A424" s="68"/>
      <c r="B424" s="67">
        <v>4511</v>
      </c>
      <c r="C424" s="66"/>
      <c r="D424" s="126" t="s">
        <v>100</v>
      </c>
      <c r="E424" s="63"/>
      <c r="F424" s="63"/>
      <c r="G424" s="64" t="e">
        <f t="shared" si="38"/>
        <v>#DIV/0!</v>
      </c>
      <c r="H424" s="62"/>
      <c r="I424" s="62"/>
      <c r="J424" s="62"/>
      <c r="K424" s="62"/>
      <c r="L424" s="62"/>
      <c r="M424" s="62"/>
      <c r="N424" s="62"/>
      <c r="O424" s="62"/>
      <c r="P424" s="62"/>
      <c r="Q424" s="62"/>
      <c r="R424" s="62"/>
      <c r="S424" s="62"/>
      <c r="T424" s="62"/>
      <c r="U424" s="62"/>
      <c r="V424" s="62"/>
      <c r="W424" s="62"/>
      <c r="X424" s="62"/>
      <c r="Y424" s="62"/>
      <c r="Z424" s="62"/>
      <c r="AA424" s="62"/>
      <c r="AB424" s="62"/>
      <c r="AC424" s="62"/>
      <c r="AD424" s="62"/>
      <c r="AE424" s="62"/>
      <c r="AF424" s="62"/>
      <c r="AG424" s="62"/>
      <c r="AH424" s="62"/>
      <c r="AI424" s="62"/>
      <c r="AJ424" s="62"/>
      <c r="AK424" s="62"/>
      <c r="AL424" s="62"/>
      <c r="AM424" s="62"/>
      <c r="AN424" s="62"/>
      <c r="AO424" s="62"/>
      <c r="AP424" s="62"/>
      <c r="AQ424" s="62"/>
    </row>
    <row r="425" spans="1:44" ht="18" customHeight="1" x14ac:dyDescent="0.25">
      <c r="A425" s="108" t="s">
        <v>82</v>
      </c>
      <c r="B425" s="107"/>
      <c r="C425" s="106"/>
      <c r="D425" s="105" t="s">
        <v>81</v>
      </c>
      <c r="E425" s="63"/>
      <c r="F425" s="63"/>
      <c r="G425" s="64" t="e">
        <f t="shared" si="38"/>
        <v>#DIV/0!</v>
      </c>
      <c r="H425" s="62"/>
      <c r="I425" s="62"/>
      <c r="J425" s="62"/>
      <c r="K425" s="62"/>
      <c r="L425" s="62"/>
      <c r="M425" s="62"/>
      <c r="N425" s="62"/>
      <c r="O425" s="62"/>
      <c r="P425" s="62"/>
      <c r="Q425" s="62"/>
      <c r="R425" s="62"/>
      <c r="S425" s="62"/>
      <c r="T425" s="62"/>
      <c r="U425" s="62"/>
      <c r="V425" s="62"/>
      <c r="W425" s="62"/>
      <c r="X425" s="62"/>
      <c r="Y425" s="62"/>
      <c r="Z425" s="62"/>
      <c r="AA425" s="62"/>
      <c r="AB425" s="62"/>
      <c r="AC425" s="62"/>
      <c r="AD425" s="62"/>
      <c r="AE425" s="62"/>
      <c r="AF425" s="62"/>
      <c r="AG425" s="62"/>
      <c r="AH425" s="62"/>
      <c r="AI425" s="62"/>
      <c r="AJ425" s="62"/>
      <c r="AK425" s="62"/>
      <c r="AL425" s="62"/>
      <c r="AM425" s="62"/>
      <c r="AN425" s="62"/>
      <c r="AO425" s="62"/>
      <c r="AP425" s="62"/>
      <c r="AQ425" s="62"/>
      <c r="AR425" s="62"/>
    </row>
    <row r="426" spans="1:44" ht="18" customHeight="1" x14ac:dyDescent="0.25">
      <c r="A426" s="102"/>
      <c r="B426" s="89">
        <v>4</v>
      </c>
      <c r="C426" s="88"/>
      <c r="D426" s="125" t="s">
        <v>99</v>
      </c>
      <c r="E426" s="85"/>
      <c r="F426" s="85"/>
      <c r="G426" s="260" t="e">
        <f t="shared" si="38"/>
        <v>#DIV/0!</v>
      </c>
      <c r="H426" s="62"/>
      <c r="I426" s="62"/>
      <c r="J426" s="62"/>
      <c r="K426" s="62"/>
      <c r="L426" s="62"/>
      <c r="M426" s="62"/>
      <c r="N426" s="62"/>
      <c r="O426" s="62"/>
      <c r="P426" s="62"/>
      <c r="Q426" s="62"/>
      <c r="R426" s="62"/>
      <c r="S426" s="62"/>
      <c r="T426" s="62"/>
      <c r="U426" s="62"/>
      <c r="V426" s="62"/>
      <c r="W426" s="62"/>
      <c r="X426" s="62"/>
      <c r="Y426" s="62"/>
      <c r="Z426" s="62"/>
      <c r="AA426" s="62"/>
      <c r="AB426" s="62"/>
      <c r="AC426" s="62"/>
      <c r="AD426" s="62"/>
      <c r="AE426" s="62"/>
      <c r="AF426" s="62"/>
      <c r="AG426" s="62"/>
      <c r="AH426" s="62"/>
      <c r="AI426" s="62"/>
      <c r="AJ426" s="62"/>
      <c r="AK426" s="62"/>
      <c r="AL426" s="62"/>
      <c r="AM426" s="62"/>
      <c r="AN426" s="62"/>
      <c r="AO426" s="62"/>
      <c r="AP426" s="62"/>
      <c r="AQ426" s="62"/>
      <c r="AR426" s="62"/>
    </row>
    <row r="427" spans="1:44" ht="18" customHeight="1" x14ac:dyDescent="0.25">
      <c r="A427" s="100"/>
      <c r="B427" s="82">
        <v>42</v>
      </c>
      <c r="C427" s="81"/>
      <c r="D427" s="104" t="s">
        <v>98</v>
      </c>
      <c r="E427" s="78"/>
      <c r="F427" s="78"/>
      <c r="G427" s="64" t="e">
        <f t="shared" si="38"/>
        <v>#DIV/0!</v>
      </c>
      <c r="H427" s="62"/>
      <c r="I427" s="62"/>
      <c r="J427" s="62"/>
      <c r="K427" s="62"/>
      <c r="L427" s="62"/>
      <c r="M427" s="62"/>
      <c r="N427" s="62"/>
      <c r="O427" s="62"/>
      <c r="P427" s="62"/>
      <c r="Q427" s="62"/>
      <c r="R427" s="62"/>
      <c r="S427" s="62"/>
      <c r="T427" s="62"/>
      <c r="U427" s="62"/>
      <c r="V427" s="62"/>
      <c r="W427" s="62"/>
      <c r="X427" s="62"/>
      <c r="Y427" s="62"/>
      <c r="Z427" s="62"/>
      <c r="AA427" s="62"/>
      <c r="AB427" s="62"/>
      <c r="AC427" s="62"/>
      <c r="AD427" s="62"/>
      <c r="AE427" s="62"/>
      <c r="AF427" s="62"/>
      <c r="AG427" s="62"/>
      <c r="AH427" s="62"/>
      <c r="AI427" s="62"/>
      <c r="AJ427" s="62"/>
      <c r="AK427" s="62"/>
      <c r="AL427" s="62"/>
      <c r="AM427" s="62"/>
      <c r="AN427" s="62"/>
      <c r="AO427" s="62"/>
      <c r="AP427" s="62"/>
      <c r="AQ427" s="62"/>
      <c r="AR427" s="62"/>
    </row>
    <row r="428" spans="1:44" ht="18" customHeight="1" x14ac:dyDescent="0.25">
      <c r="A428" s="98"/>
      <c r="B428" s="75">
        <v>422</v>
      </c>
      <c r="C428" s="74"/>
      <c r="D428" s="103" t="s">
        <v>97</v>
      </c>
      <c r="E428" s="71"/>
      <c r="F428" s="71"/>
      <c r="G428" s="263" t="e">
        <f t="shared" si="38"/>
        <v>#DIV/0!</v>
      </c>
      <c r="H428" s="62"/>
      <c r="I428" s="62"/>
      <c r="J428" s="62"/>
      <c r="K428" s="62"/>
      <c r="L428" s="62"/>
      <c r="M428" s="62"/>
      <c r="N428" s="62"/>
      <c r="O428" s="62"/>
      <c r="P428" s="62"/>
      <c r="Q428" s="62"/>
      <c r="R428" s="62"/>
      <c r="S428" s="62"/>
      <c r="T428" s="62"/>
      <c r="U428" s="62"/>
      <c r="V428" s="62"/>
      <c r="W428" s="62"/>
      <c r="X428" s="62"/>
      <c r="Y428" s="62"/>
      <c r="Z428" s="62"/>
      <c r="AA428" s="62"/>
      <c r="AB428" s="62"/>
      <c r="AC428" s="62"/>
      <c r="AD428" s="62"/>
      <c r="AE428" s="62"/>
      <c r="AF428" s="62"/>
      <c r="AG428" s="62"/>
      <c r="AH428" s="62"/>
      <c r="AI428" s="62"/>
      <c r="AJ428" s="62"/>
      <c r="AK428" s="62"/>
      <c r="AL428" s="62"/>
      <c r="AM428" s="62"/>
      <c r="AN428" s="62"/>
      <c r="AO428" s="62"/>
      <c r="AP428" s="62"/>
      <c r="AQ428" s="62"/>
      <c r="AR428" s="62"/>
    </row>
    <row r="429" spans="1:44" ht="18" customHeight="1" x14ac:dyDescent="0.25">
      <c r="A429" s="68"/>
      <c r="B429" s="67">
        <v>4221</v>
      </c>
      <c r="C429" s="66"/>
      <c r="D429" s="65" t="s">
        <v>96</v>
      </c>
      <c r="E429" s="63"/>
      <c r="F429" s="63"/>
      <c r="G429" s="64" t="e">
        <f t="shared" si="38"/>
        <v>#DIV/0!</v>
      </c>
      <c r="H429" s="62"/>
      <c r="I429" s="62"/>
      <c r="J429" s="62"/>
      <c r="K429" s="62"/>
      <c r="L429" s="62"/>
      <c r="M429" s="62"/>
      <c r="N429" s="62"/>
      <c r="O429" s="62"/>
      <c r="P429" s="62"/>
      <c r="Q429" s="62"/>
      <c r="R429" s="62"/>
      <c r="S429" s="62"/>
      <c r="T429" s="62"/>
      <c r="U429" s="62"/>
      <c r="V429" s="62"/>
      <c r="W429" s="62"/>
      <c r="X429" s="62"/>
      <c r="Y429" s="62"/>
      <c r="Z429" s="62"/>
      <c r="AA429" s="62"/>
      <c r="AB429" s="62"/>
      <c r="AC429" s="62"/>
      <c r="AD429" s="62"/>
      <c r="AE429" s="62"/>
      <c r="AF429" s="62"/>
      <c r="AG429" s="62"/>
      <c r="AH429" s="62"/>
      <c r="AI429" s="62"/>
      <c r="AJ429" s="62"/>
      <c r="AK429" s="62"/>
      <c r="AL429" s="62"/>
      <c r="AM429" s="62"/>
      <c r="AN429" s="62"/>
      <c r="AO429" s="62"/>
      <c r="AP429" s="62"/>
      <c r="AQ429" s="62"/>
      <c r="AR429" s="62"/>
    </row>
    <row r="430" spans="1:44" s="91" customFormat="1" x14ac:dyDescent="0.25">
      <c r="A430" s="109" t="s">
        <v>95</v>
      </c>
      <c r="B430" s="96"/>
      <c r="C430" s="95"/>
      <c r="D430" s="94" t="s">
        <v>94</v>
      </c>
      <c r="E430" s="92"/>
      <c r="F430" s="92"/>
      <c r="G430" s="64" t="e">
        <f t="shared" si="38"/>
        <v>#DIV/0!</v>
      </c>
      <c r="H430" s="62"/>
      <c r="I430" s="62"/>
      <c r="J430" s="62"/>
      <c r="K430" s="62"/>
      <c r="L430" s="62"/>
      <c r="M430" s="62"/>
      <c r="N430" s="62"/>
      <c r="O430" s="62"/>
      <c r="P430" s="62"/>
      <c r="Q430" s="62"/>
      <c r="R430" s="62"/>
      <c r="S430" s="62"/>
      <c r="T430" s="62"/>
      <c r="U430" s="62"/>
      <c r="V430" s="62"/>
      <c r="W430" s="62"/>
      <c r="X430" s="62"/>
      <c r="Y430" s="62"/>
      <c r="Z430" s="62"/>
      <c r="AA430" s="62"/>
      <c r="AB430" s="62"/>
      <c r="AC430" s="62"/>
      <c r="AD430" s="62"/>
      <c r="AE430" s="62"/>
      <c r="AF430" s="62"/>
      <c r="AG430" s="62"/>
      <c r="AH430" s="62"/>
      <c r="AI430" s="62"/>
      <c r="AJ430" s="62"/>
      <c r="AK430" s="62"/>
      <c r="AL430" s="62"/>
      <c r="AM430" s="62"/>
      <c r="AN430" s="62"/>
      <c r="AO430" s="62"/>
      <c r="AP430" s="62"/>
      <c r="AQ430" s="62"/>
      <c r="AR430" s="62"/>
    </row>
    <row r="431" spans="1:44" s="84" customFormat="1" x14ac:dyDescent="0.25">
      <c r="A431" s="102"/>
      <c r="B431" s="124">
        <v>3</v>
      </c>
      <c r="C431" s="117"/>
      <c r="D431" s="123" t="s">
        <v>10</v>
      </c>
      <c r="E431" s="85"/>
      <c r="F431" s="85"/>
      <c r="G431" s="260" t="e">
        <f t="shared" si="38"/>
        <v>#DIV/0!</v>
      </c>
      <c r="H431" s="62"/>
      <c r="I431" s="62"/>
      <c r="J431" s="62"/>
      <c r="K431" s="62"/>
      <c r="L431" s="62"/>
      <c r="M431" s="62"/>
      <c r="N431" s="62"/>
      <c r="O431" s="62"/>
      <c r="P431" s="62"/>
      <c r="Q431" s="62"/>
      <c r="R431" s="62"/>
      <c r="S431" s="62"/>
      <c r="T431" s="62"/>
      <c r="U431" s="62"/>
      <c r="V431" s="62"/>
      <c r="W431" s="62"/>
      <c r="X431" s="62"/>
      <c r="Y431" s="62"/>
      <c r="Z431" s="62"/>
      <c r="AA431" s="62"/>
      <c r="AB431" s="62"/>
      <c r="AC431" s="62"/>
      <c r="AD431" s="62"/>
      <c r="AE431" s="62"/>
      <c r="AF431" s="62"/>
      <c r="AG431" s="62"/>
      <c r="AH431" s="62"/>
      <c r="AI431" s="62"/>
      <c r="AJ431" s="62"/>
      <c r="AK431" s="62"/>
      <c r="AL431" s="62"/>
      <c r="AM431" s="62"/>
      <c r="AN431" s="62"/>
      <c r="AO431" s="62"/>
      <c r="AP431" s="62"/>
      <c r="AQ431" s="62"/>
      <c r="AR431" s="62"/>
    </row>
    <row r="432" spans="1:44" s="77" customFormat="1" x14ac:dyDescent="0.25">
      <c r="A432" s="100"/>
      <c r="B432" s="122">
        <v>32</v>
      </c>
      <c r="C432" s="115"/>
      <c r="D432" s="121" t="s">
        <v>27</v>
      </c>
      <c r="E432" s="78"/>
      <c r="F432" s="78"/>
      <c r="G432" s="64" t="e">
        <f t="shared" si="38"/>
        <v>#DIV/0!</v>
      </c>
      <c r="H432" s="62"/>
      <c r="I432" s="62"/>
      <c r="J432" s="62"/>
      <c r="K432" s="62"/>
      <c r="L432" s="62"/>
      <c r="M432" s="62"/>
      <c r="N432" s="62"/>
      <c r="O432" s="62"/>
      <c r="P432" s="62"/>
      <c r="Q432" s="62"/>
      <c r="R432" s="62"/>
      <c r="S432" s="62"/>
      <c r="T432" s="62"/>
      <c r="U432" s="62"/>
      <c r="V432" s="62"/>
      <c r="W432" s="62"/>
      <c r="X432" s="62"/>
      <c r="Y432" s="62"/>
      <c r="Z432" s="62"/>
      <c r="AA432" s="62"/>
      <c r="AB432" s="62"/>
      <c r="AC432" s="62"/>
      <c r="AD432" s="62"/>
      <c r="AE432" s="62"/>
      <c r="AF432" s="62"/>
      <c r="AG432" s="62"/>
      <c r="AH432" s="62"/>
      <c r="AI432" s="62"/>
      <c r="AJ432" s="62"/>
      <c r="AK432" s="62"/>
      <c r="AL432" s="62"/>
      <c r="AM432" s="62"/>
      <c r="AN432" s="62"/>
      <c r="AO432" s="62"/>
      <c r="AP432" s="62"/>
      <c r="AQ432" s="62"/>
      <c r="AR432" s="62"/>
    </row>
    <row r="433" spans="1:44" s="70" customFormat="1" x14ac:dyDescent="0.25">
      <c r="A433" s="98"/>
      <c r="B433" s="120">
        <v>322</v>
      </c>
      <c r="C433" s="112"/>
      <c r="D433" s="119" t="s">
        <v>88</v>
      </c>
      <c r="E433" s="71"/>
      <c r="F433" s="71"/>
      <c r="G433" s="263" t="e">
        <f t="shared" si="38"/>
        <v>#DIV/0!</v>
      </c>
      <c r="H433" s="62"/>
      <c r="I433" s="62"/>
      <c r="J433" s="62"/>
      <c r="K433" s="62"/>
      <c r="L433" s="62"/>
      <c r="M433" s="62"/>
      <c r="N433" s="62"/>
      <c r="O433" s="62"/>
      <c r="P433" s="62"/>
      <c r="Q433" s="62"/>
      <c r="R433" s="62"/>
      <c r="S433" s="62"/>
      <c r="T433" s="62"/>
      <c r="U433" s="62"/>
      <c r="V433" s="62"/>
      <c r="W433" s="62"/>
      <c r="X433" s="62"/>
      <c r="Y433" s="62"/>
      <c r="Z433" s="62"/>
      <c r="AA433" s="62"/>
      <c r="AB433" s="62"/>
      <c r="AC433" s="62"/>
      <c r="AD433" s="62"/>
      <c r="AE433" s="62"/>
      <c r="AF433" s="62"/>
      <c r="AG433" s="62"/>
      <c r="AH433" s="62"/>
      <c r="AI433" s="62"/>
      <c r="AJ433" s="62"/>
      <c r="AK433" s="62"/>
      <c r="AL433" s="62"/>
      <c r="AM433" s="62"/>
      <c r="AN433" s="62"/>
      <c r="AO433" s="62"/>
      <c r="AP433" s="62"/>
      <c r="AQ433" s="62"/>
      <c r="AR433" s="62"/>
    </row>
    <row r="434" spans="1:44" ht="15.75" customHeight="1" x14ac:dyDescent="0.25">
      <c r="A434" s="68"/>
      <c r="B434" s="110">
        <v>3224</v>
      </c>
      <c r="C434" s="66"/>
      <c r="D434" s="69" t="s">
        <v>93</v>
      </c>
      <c r="E434" s="63"/>
      <c r="F434" s="63"/>
      <c r="G434" s="64" t="e">
        <f t="shared" si="38"/>
        <v>#DIV/0!</v>
      </c>
      <c r="H434" s="62"/>
      <c r="I434" s="62"/>
      <c r="J434" s="62"/>
      <c r="K434" s="62"/>
      <c r="L434" s="62"/>
      <c r="M434" s="62"/>
      <c r="N434" s="62"/>
      <c r="O434" s="62"/>
      <c r="P434" s="62"/>
      <c r="Q434" s="62"/>
      <c r="R434" s="62"/>
      <c r="S434" s="62"/>
      <c r="T434" s="62"/>
      <c r="U434" s="62"/>
      <c r="V434" s="62"/>
      <c r="W434" s="62"/>
      <c r="X434" s="62"/>
      <c r="Y434" s="62"/>
      <c r="Z434" s="62"/>
      <c r="AA434" s="62"/>
      <c r="AB434" s="62"/>
      <c r="AC434" s="62"/>
      <c r="AD434" s="62"/>
      <c r="AE434" s="62"/>
      <c r="AF434" s="62"/>
      <c r="AG434" s="62"/>
      <c r="AH434" s="62"/>
      <c r="AI434" s="62"/>
      <c r="AJ434" s="62"/>
      <c r="AK434" s="62"/>
      <c r="AL434" s="62"/>
      <c r="AM434" s="62"/>
      <c r="AN434" s="62"/>
      <c r="AO434" s="62"/>
      <c r="AP434" s="62"/>
      <c r="AQ434" s="62"/>
      <c r="AR434" s="62"/>
    </row>
    <row r="435" spans="1:44" s="70" customFormat="1" x14ac:dyDescent="0.25">
      <c r="A435" s="98"/>
      <c r="B435" s="120">
        <v>323</v>
      </c>
      <c r="C435" s="112"/>
      <c r="D435" s="119" t="s">
        <v>92</v>
      </c>
      <c r="E435" s="71"/>
      <c r="F435" s="71"/>
      <c r="G435" s="263" t="e">
        <f t="shared" si="38"/>
        <v>#DIV/0!</v>
      </c>
      <c r="H435" s="62"/>
      <c r="I435" s="62"/>
      <c r="J435" s="62"/>
      <c r="K435" s="62"/>
      <c r="L435" s="62"/>
      <c r="M435" s="62"/>
      <c r="N435" s="62"/>
      <c r="O435" s="62"/>
      <c r="P435" s="62"/>
      <c r="Q435" s="62"/>
      <c r="R435" s="62"/>
      <c r="S435" s="62"/>
      <c r="T435" s="62"/>
      <c r="U435" s="62"/>
      <c r="V435" s="62"/>
      <c r="W435" s="62"/>
      <c r="X435" s="62"/>
      <c r="Y435" s="62"/>
      <c r="Z435" s="62"/>
      <c r="AA435" s="62"/>
      <c r="AB435" s="62"/>
      <c r="AC435" s="62"/>
      <c r="AD435" s="62"/>
      <c r="AE435" s="62"/>
      <c r="AF435" s="62"/>
      <c r="AG435" s="62"/>
      <c r="AH435" s="62"/>
      <c r="AI435" s="62"/>
      <c r="AJ435" s="62"/>
      <c r="AK435" s="62"/>
      <c r="AL435" s="62"/>
      <c r="AM435" s="62"/>
      <c r="AN435" s="62"/>
      <c r="AO435" s="62"/>
      <c r="AP435" s="62"/>
      <c r="AQ435" s="62"/>
      <c r="AR435" s="62"/>
    </row>
    <row r="436" spans="1:44" ht="17.25" customHeight="1" x14ac:dyDescent="0.25">
      <c r="A436" s="68"/>
      <c r="B436" s="110">
        <v>3232</v>
      </c>
      <c r="C436" s="66"/>
      <c r="D436" s="69" t="s">
        <v>91</v>
      </c>
      <c r="E436" s="63"/>
      <c r="F436" s="63"/>
      <c r="G436" s="64" t="e">
        <f t="shared" si="38"/>
        <v>#DIV/0!</v>
      </c>
      <c r="H436" s="62"/>
      <c r="I436" s="62"/>
      <c r="J436" s="62"/>
      <c r="K436" s="62"/>
      <c r="L436" s="62"/>
      <c r="M436" s="62"/>
      <c r="N436" s="62"/>
      <c r="O436" s="62"/>
      <c r="P436" s="62"/>
      <c r="Q436" s="62"/>
      <c r="R436" s="62"/>
      <c r="S436" s="62"/>
      <c r="T436" s="62"/>
      <c r="U436" s="62"/>
      <c r="V436" s="62"/>
      <c r="W436" s="62"/>
      <c r="X436" s="62"/>
      <c r="Y436" s="62"/>
      <c r="Z436" s="62"/>
      <c r="AA436" s="62"/>
      <c r="AB436" s="62"/>
      <c r="AC436" s="62"/>
      <c r="AD436" s="62"/>
      <c r="AE436" s="62"/>
      <c r="AF436" s="62"/>
      <c r="AG436" s="62"/>
      <c r="AH436" s="62"/>
      <c r="AI436" s="62"/>
      <c r="AJ436" s="62"/>
      <c r="AK436" s="62"/>
      <c r="AL436" s="62"/>
      <c r="AM436" s="62"/>
      <c r="AN436" s="62"/>
      <c r="AO436" s="62"/>
      <c r="AP436" s="62"/>
      <c r="AQ436" s="62"/>
      <c r="AR436" s="62"/>
    </row>
    <row r="437" spans="1:44" s="91" customFormat="1" x14ac:dyDescent="0.25">
      <c r="A437" s="109" t="s">
        <v>90</v>
      </c>
      <c r="B437" s="96"/>
      <c r="C437" s="95"/>
      <c r="D437" s="94" t="s">
        <v>89</v>
      </c>
      <c r="E437" s="92"/>
      <c r="F437" s="92"/>
      <c r="G437" s="64" t="e">
        <f t="shared" si="38"/>
        <v>#DIV/0!</v>
      </c>
      <c r="H437" s="62"/>
      <c r="I437" s="62"/>
      <c r="J437" s="62"/>
      <c r="K437" s="62"/>
      <c r="L437" s="62"/>
      <c r="M437" s="62"/>
      <c r="N437" s="62"/>
      <c r="O437" s="62"/>
      <c r="P437" s="62"/>
      <c r="Q437" s="62"/>
      <c r="R437" s="62"/>
      <c r="S437" s="62"/>
      <c r="T437" s="62"/>
      <c r="U437" s="62"/>
      <c r="V437" s="62"/>
      <c r="W437" s="62"/>
      <c r="X437" s="62"/>
      <c r="Y437" s="62"/>
      <c r="Z437" s="62"/>
      <c r="AA437" s="62"/>
      <c r="AB437" s="62"/>
      <c r="AC437" s="62"/>
      <c r="AD437" s="62"/>
      <c r="AE437" s="62"/>
      <c r="AF437" s="62"/>
      <c r="AG437" s="62"/>
      <c r="AH437" s="62"/>
      <c r="AI437" s="62"/>
      <c r="AJ437" s="62"/>
      <c r="AK437" s="62"/>
      <c r="AL437" s="62"/>
      <c r="AM437" s="62"/>
      <c r="AN437" s="62"/>
      <c r="AO437" s="62"/>
      <c r="AP437" s="62"/>
      <c r="AQ437" s="62"/>
      <c r="AR437" s="62"/>
    </row>
    <row r="438" spans="1:44" s="84" customFormat="1" x14ac:dyDescent="0.25">
      <c r="A438" s="102"/>
      <c r="B438" s="118">
        <v>3</v>
      </c>
      <c r="C438" s="117"/>
      <c r="D438" s="87" t="s">
        <v>10</v>
      </c>
      <c r="E438" s="85"/>
      <c r="F438" s="85"/>
      <c r="G438" s="260" t="e">
        <f t="shared" si="38"/>
        <v>#DIV/0!</v>
      </c>
      <c r="H438" s="62"/>
      <c r="I438" s="62"/>
      <c r="J438" s="62"/>
      <c r="K438" s="62"/>
      <c r="L438" s="62"/>
      <c r="M438" s="62"/>
      <c r="N438" s="62"/>
      <c r="O438" s="62"/>
      <c r="P438" s="62"/>
      <c r="Q438" s="62"/>
      <c r="R438" s="62"/>
      <c r="S438" s="62"/>
      <c r="T438" s="62"/>
      <c r="U438" s="62"/>
      <c r="V438" s="62"/>
      <c r="W438" s="62"/>
      <c r="X438" s="62"/>
      <c r="Y438" s="62"/>
      <c r="Z438" s="62"/>
      <c r="AA438" s="62"/>
      <c r="AB438" s="62"/>
      <c r="AC438" s="62"/>
      <c r="AD438" s="62"/>
      <c r="AE438" s="62"/>
      <c r="AF438" s="62"/>
      <c r="AG438" s="62"/>
      <c r="AH438" s="62"/>
      <c r="AI438" s="62"/>
      <c r="AJ438" s="62"/>
      <c r="AK438" s="62"/>
      <c r="AL438" s="62"/>
      <c r="AM438" s="62"/>
      <c r="AN438" s="62"/>
      <c r="AO438" s="62"/>
      <c r="AP438" s="62"/>
      <c r="AQ438" s="62"/>
      <c r="AR438" s="62"/>
    </row>
    <row r="439" spans="1:44" s="77" customFormat="1" x14ac:dyDescent="0.25">
      <c r="A439" s="100"/>
      <c r="B439" s="116">
        <v>32</v>
      </c>
      <c r="C439" s="115"/>
      <c r="D439" s="80" t="s">
        <v>27</v>
      </c>
      <c r="E439" s="78"/>
      <c r="F439" s="78"/>
      <c r="G439" s="64" t="e">
        <f t="shared" si="38"/>
        <v>#DIV/0!</v>
      </c>
      <c r="H439" s="62"/>
      <c r="I439" s="62"/>
      <c r="J439" s="62"/>
      <c r="K439" s="62"/>
      <c r="L439" s="62"/>
      <c r="M439" s="62"/>
      <c r="N439" s="62"/>
      <c r="O439" s="62"/>
      <c r="P439" s="62"/>
      <c r="Q439" s="62"/>
      <c r="R439" s="62"/>
      <c r="S439" s="62"/>
      <c r="T439" s="62"/>
      <c r="U439" s="62"/>
      <c r="V439" s="62"/>
      <c r="W439" s="62"/>
      <c r="X439" s="62"/>
      <c r="Y439" s="62"/>
      <c r="Z439" s="62"/>
      <c r="AA439" s="62"/>
      <c r="AB439" s="62"/>
      <c r="AC439" s="62"/>
      <c r="AD439" s="62"/>
      <c r="AE439" s="62"/>
      <c r="AF439" s="62"/>
      <c r="AG439" s="62"/>
      <c r="AH439" s="62"/>
      <c r="AI439" s="62"/>
      <c r="AJ439" s="62"/>
      <c r="AK439" s="62"/>
      <c r="AL439" s="62"/>
      <c r="AM439" s="62"/>
      <c r="AN439" s="62"/>
      <c r="AO439" s="62"/>
      <c r="AP439" s="62"/>
      <c r="AQ439" s="62"/>
      <c r="AR439" s="62"/>
    </row>
    <row r="440" spans="1:44" s="70" customFormat="1" x14ac:dyDescent="0.25">
      <c r="A440" s="98"/>
      <c r="B440" s="113">
        <v>322</v>
      </c>
      <c r="C440" s="112"/>
      <c r="D440" s="73" t="s">
        <v>88</v>
      </c>
      <c r="E440" s="71"/>
      <c r="F440" s="71"/>
      <c r="G440" s="263" t="e">
        <f t="shared" si="38"/>
        <v>#DIV/0!</v>
      </c>
      <c r="H440" s="62"/>
      <c r="I440" s="62"/>
      <c r="J440" s="62"/>
      <c r="K440" s="62"/>
      <c r="L440" s="62"/>
      <c r="M440" s="62"/>
      <c r="N440" s="62"/>
      <c r="O440" s="62"/>
      <c r="P440" s="62"/>
      <c r="Q440" s="62"/>
      <c r="R440" s="62"/>
      <c r="S440" s="62"/>
      <c r="T440" s="62"/>
      <c r="U440" s="62"/>
      <c r="V440" s="62"/>
      <c r="W440" s="62"/>
      <c r="X440" s="62"/>
      <c r="Y440" s="62"/>
      <c r="Z440" s="62"/>
      <c r="AA440" s="62"/>
      <c r="AB440" s="62"/>
      <c r="AC440" s="62"/>
      <c r="AD440" s="62"/>
      <c r="AE440" s="62"/>
      <c r="AF440" s="62"/>
      <c r="AG440" s="62"/>
      <c r="AH440" s="62"/>
      <c r="AI440" s="62"/>
      <c r="AJ440" s="62"/>
      <c r="AK440" s="62"/>
      <c r="AL440" s="62"/>
      <c r="AM440" s="62"/>
      <c r="AN440" s="62"/>
      <c r="AO440" s="62"/>
      <c r="AP440" s="62"/>
      <c r="AQ440" s="62"/>
      <c r="AR440" s="62"/>
    </row>
    <row r="441" spans="1:44" x14ac:dyDescent="0.25">
      <c r="A441" s="68"/>
      <c r="B441" s="110">
        <v>3222</v>
      </c>
      <c r="C441" s="66"/>
      <c r="D441" s="69" t="s">
        <v>87</v>
      </c>
      <c r="E441" s="63"/>
      <c r="F441" s="63"/>
      <c r="G441" s="64" t="e">
        <f t="shared" si="38"/>
        <v>#DIV/0!</v>
      </c>
      <c r="H441" s="62"/>
      <c r="I441" s="62"/>
      <c r="J441" s="62"/>
      <c r="K441" s="62"/>
      <c r="L441" s="62"/>
      <c r="M441" s="62"/>
      <c r="N441" s="62"/>
      <c r="O441" s="62"/>
      <c r="P441" s="62"/>
      <c r="Q441" s="62"/>
      <c r="R441" s="62"/>
      <c r="S441" s="62"/>
      <c r="T441" s="62"/>
      <c r="U441" s="62"/>
      <c r="V441" s="62"/>
      <c r="W441" s="62"/>
      <c r="X441" s="62"/>
      <c r="Y441" s="62"/>
      <c r="Z441" s="62"/>
      <c r="AA441" s="62"/>
      <c r="AB441" s="62"/>
      <c r="AC441" s="62"/>
      <c r="AD441" s="62"/>
      <c r="AE441" s="62"/>
      <c r="AF441" s="62"/>
      <c r="AG441" s="62"/>
      <c r="AH441" s="62"/>
      <c r="AI441" s="62"/>
      <c r="AJ441" s="62"/>
      <c r="AK441" s="62"/>
      <c r="AL441" s="62"/>
      <c r="AM441" s="62"/>
      <c r="AN441" s="62"/>
      <c r="AO441" s="62"/>
      <c r="AP441" s="62"/>
      <c r="AQ441" s="62"/>
      <c r="AR441" s="62"/>
    </row>
    <row r="442" spans="1:44" s="70" customFormat="1" ht="15.75" customHeight="1" x14ac:dyDescent="0.25">
      <c r="A442" s="98"/>
      <c r="B442" s="113">
        <v>329</v>
      </c>
      <c r="C442" s="112"/>
      <c r="D442" s="73" t="s">
        <v>75</v>
      </c>
      <c r="E442" s="71"/>
      <c r="F442" s="71"/>
      <c r="G442" s="263" t="e">
        <f t="shared" si="38"/>
        <v>#DIV/0!</v>
      </c>
      <c r="H442" s="62"/>
      <c r="I442" s="62"/>
      <c r="J442" s="62"/>
      <c r="K442" s="62"/>
      <c r="L442" s="62"/>
      <c r="M442" s="62"/>
      <c r="N442" s="62"/>
      <c r="O442" s="62"/>
      <c r="P442" s="62"/>
      <c r="Q442" s="62"/>
      <c r="R442" s="62"/>
      <c r="S442" s="62"/>
      <c r="T442" s="62"/>
      <c r="U442" s="62"/>
      <c r="V442" s="62"/>
      <c r="W442" s="62"/>
      <c r="X442" s="62"/>
      <c r="Y442" s="62"/>
      <c r="Z442" s="62"/>
      <c r="AA442" s="62"/>
      <c r="AB442" s="62"/>
      <c r="AC442" s="62"/>
      <c r="AD442" s="62"/>
      <c r="AE442" s="62"/>
      <c r="AF442" s="62"/>
      <c r="AG442" s="62"/>
      <c r="AH442" s="62"/>
      <c r="AI442" s="62"/>
      <c r="AJ442" s="62"/>
      <c r="AK442" s="62"/>
      <c r="AL442" s="62"/>
      <c r="AM442" s="62"/>
      <c r="AN442" s="62"/>
      <c r="AO442" s="62"/>
      <c r="AP442" s="62"/>
      <c r="AQ442" s="62"/>
      <c r="AR442" s="62"/>
    </row>
    <row r="443" spans="1:44" ht="15" customHeight="1" x14ac:dyDescent="0.25">
      <c r="A443" s="68"/>
      <c r="B443" s="110">
        <v>3299</v>
      </c>
      <c r="C443" s="66"/>
      <c r="D443" s="69" t="s">
        <v>75</v>
      </c>
      <c r="E443" s="63"/>
      <c r="F443" s="63"/>
      <c r="G443" s="64" t="e">
        <f t="shared" si="38"/>
        <v>#DIV/0!</v>
      </c>
      <c r="H443" s="62"/>
      <c r="I443" s="62"/>
      <c r="J443" s="62"/>
      <c r="K443" s="62"/>
      <c r="L443" s="62"/>
      <c r="M443" s="62"/>
      <c r="N443" s="62"/>
      <c r="O443" s="62"/>
      <c r="P443" s="62"/>
      <c r="Q443" s="62"/>
      <c r="R443" s="62"/>
      <c r="S443" s="62"/>
      <c r="T443" s="62"/>
      <c r="U443" s="62"/>
      <c r="V443" s="62"/>
      <c r="W443" s="62"/>
      <c r="X443" s="62"/>
      <c r="Y443" s="62"/>
      <c r="Z443" s="62"/>
      <c r="AA443" s="62"/>
      <c r="AB443" s="62"/>
      <c r="AC443" s="62"/>
      <c r="AD443" s="62"/>
      <c r="AE443" s="62"/>
      <c r="AF443" s="62"/>
      <c r="AG443" s="62"/>
      <c r="AH443" s="62"/>
      <c r="AI443" s="62"/>
      <c r="AJ443" s="62"/>
      <c r="AK443" s="62"/>
      <c r="AL443" s="62"/>
      <c r="AM443" s="62"/>
      <c r="AN443" s="62"/>
      <c r="AO443" s="62"/>
      <c r="AP443" s="62"/>
      <c r="AQ443" s="62"/>
      <c r="AR443" s="62"/>
    </row>
    <row r="444" spans="1:44" s="77" customFormat="1" ht="24.75" customHeight="1" x14ac:dyDescent="0.25">
      <c r="A444" s="100"/>
      <c r="B444" s="116">
        <v>37</v>
      </c>
      <c r="C444" s="115"/>
      <c r="D444" s="114" t="s">
        <v>86</v>
      </c>
      <c r="E444" s="78"/>
      <c r="F444" s="78"/>
      <c r="G444" s="64" t="e">
        <f t="shared" si="38"/>
        <v>#DIV/0!</v>
      </c>
      <c r="H444" s="62"/>
      <c r="I444" s="62"/>
      <c r="J444" s="62"/>
      <c r="K444" s="62"/>
      <c r="L444" s="62"/>
      <c r="M444" s="62"/>
      <c r="N444" s="62"/>
      <c r="O444" s="62"/>
      <c r="P444" s="62"/>
      <c r="Q444" s="62"/>
      <c r="R444" s="62"/>
      <c r="S444" s="62"/>
      <c r="T444" s="62"/>
      <c r="U444" s="62"/>
      <c r="V444" s="62"/>
      <c r="W444" s="62"/>
      <c r="X444" s="62"/>
      <c r="Y444" s="62"/>
      <c r="Z444" s="62"/>
      <c r="AA444" s="62"/>
      <c r="AB444" s="62"/>
      <c r="AC444" s="62"/>
      <c r="AD444" s="62"/>
      <c r="AE444" s="62"/>
      <c r="AF444" s="62"/>
      <c r="AG444" s="62"/>
      <c r="AH444" s="62"/>
      <c r="AI444" s="62"/>
      <c r="AJ444" s="62"/>
      <c r="AK444" s="62"/>
      <c r="AL444" s="62"/>
      <c r="AM444" s="62"/>
      <c r="AN444" s="62"/>
      <c r="AO444" s="62"/>
      <c r="AP444" s="62"/>
      <c r="AQ444" s="62"/>
      <c r="AR444" s="62"/>
    </row>
    <row r="445" spans="1:44" s="70" customFormat="1" ht="26.25" x14ac:dyDescent="0.25">
      <c r="A445" s="98"/>
      <c r="B445" s="113">
        <v>372</v>
      </c>
      <c r="C445" s="112"/>
      <c r="D445" s="111" t="s">
        <v>79</v>
      </c>
      <c r="E445" s="71"/>
      <c r="F445" s="71"/>
      <c r="G445" s="263" t="e">
        <f t="shared" si="38"/>
        <v>#DIV/0!</v>
      </c>
      <c r="H445" s="62"/>
      <c r="I445" s="62"/>
      <c r="J445" s="62"/>
      <c r="K445" s="62"/>
      <c r="L445" s="62"/>
      <c r="M445" s="62"/>
      <c r="N445" s="62"/>
      <c r="O445" s="62"/>
      <c r="P445" s="62"/>
      <c r="Q445" s="62"/>
      <c r="R445" s="62"/>
      <c r="S445" s="62"/>
      <c r="T445" s="62"/>
      <c r="U445" s="62"/>
      <c r="V445" s="62"/>
      <c r="W445" s="62"/>
      <c r="X445" s="62"/>
      <c r="Y445" s="62"/>
      <c r="Z445" s="62"/>
      <c r="AA445" s="62"/>
      <c r="AB445" s="62"/>
      <c r="AC445" s="62"/>
      <c r="AD445" s="62"/>
      <c r="AE445" s="62"/>
      <c r="AF445" s="62"/>
      <c r="AG445" s="62"/>
      <c r="AH445" s="62"/>
      <c r="AI445" s="62"/>
      <c r="AJ445" s="62"/>
      <c r="AK445" s="62"/>
      <c r="AL445" s="62"/>
      <c r="AM445" s="62"/>
      <c r="AN445" s="62"/>
      <c r="AO445" s="62"/>
      <c r="AP445" s="62"/>
      <c r="AQ445" s="62"/>
      <c r="AR445" s="62"/>
    </row>
    <row r="446" spans="1:44" ht="17.25" customHeight="1" x14ac:dyDescent="0.25">
      <c r="A446" s="68"/>
      <c r="B446" s="110">
        <v>3721</v>
      </c>
      <c r="C446" s="66"/>
      <c r="D446" s="69" t="s">
        <v>85</v>
      </c>
      <c r="E446" s="63"/>
      <c r="F446" s="63"/>
      <c r="G446" s="64" t="e">
        <f t="shared" si="38"/>
        <v>#DIV/0!</v>
      </c>
      <c r="H446" s="62"/>
      <c r="I446" s="62"/>
      <c r="J446" s="62"/>
      <c r="K446" s="62"/>
      <c r="L446" s="62"/>
      <c r="M446" s="62"/>
      <c r="N446" s="62"/>
      <c r="O446" s="62"/>
      <c r="P446" s="62"/>
      <c r="Q446" s="62"/>
      <c r="R446" s="62"/>
      <c r="S446" s="62"/>
      <c r="T446" s="62"/>
      <c r="U446" s="62"/>
      <c r="V446" s="62"/>
      <c r="W446" s="62"/>
      <c r="X446" s="62"/>
      <c r="Y446" s="62"/>
      <c r="Z446" s="62"/>
      <c r="AA446" s="62"/>
      <c r="AB446" s="62"/>
      <c r="AC446" s="62"/>
      <c r="AD446" s="62"/>
      <c r="AE446" s="62"/>
      <c r="AF446" s="62"/>
      <c r="AG446" s="62"/>
      <c r="AH446" s="62"/>
      <c r="AI446" s="62"/>
      <c r="AJ446" s="62"/>
      <c r="AK446" s="62"/>
      <c r="AL446" s="62"/>
      <c r="AM446" s="62"/>
      <c r="AN446" s="62"/>
      <c r="AO446" s="62"/>
      <c r="AP446" s="62"/>
      <c r="AQ446" s="62"/>
      <c r="AR446" s="62"/>
    </row>
    <row r="447" spans="1:44" s="91" customFormat="1" x14ac:dyDescent="0.25">
      <c r="A447" s="109" t="s">
        <v>84</v>
      </c>
      <c r="B447" s="96"/>
      <c r="C447" s="95"/>
      <c r="D447" s="94" t="s">
        <v>83</v>
      </c>
      <c r="E447" s="93">
        <f>E449+E453</f>
        <v>19394.13</v>
      </c>
      <c r="F447" s="93">
        <f>F449+F453</f>
        <v>9.65</v>
      </c>
      <c r="G447" s="64">
        <f t="shared" si="38"/>
        <v>4.9757323478805182E-2</v>
      </c>
      <c r="H447" s="62"/>
      <c r="I447" s="62"/>
      <c r="J447" s="62"/>
      <c r="K447" s="62"/>
      <c r="L447" s="62"/>
      <c r="M447" s="62"/>
      <c r="N447" s="62"/>
      <c r="O447" s="62"/>
      <c r="P447" s="62"/>
      <c r="Q447" s="62"/>
      <c r="R447" s="62"/>
      <c r="S447" s="62"/>
      <c r="T447" s="62"/>
      <c r="U447" s="62"/>
      <c r="V447" s="62"/>
      <c r="W447" s="62"/>
      <c r="X447" s="62"/>
      <c r="Y447" s="62"/>
      <c r="Z447" s="62"/>
      <c r="AA447" s="62"/>
      <c r="AB447" s="62"/>
      <c r="AC447" s="62"/>
      <c r="AD447" s="62"/>
      <c r="AE447" s="62"/>
      <c r="AF447" s="62"/>
      <c r="AG447" s="62"/>
      <c r="AH447" s="62"/>
      <c r="AI447" s="62"/>
      <c r="AJ447" s="62"/>
      <c r="AK447" s="62"/>
      <c r="AL447" s="62"/>
      <c r="AM447" s="62"/>
      <c r="AN447" s="62"/>
      <c r="AO447" s="62"/>
      <c r="AP447" s="62"/>
      <c r="AQ447" s="62"/>
      <c r="AR447" s="62"/>
    </row>
    <row r="448" spans="1:44" s="91" customFormat="1" x14ac:dyDescent="0.25">
      <c r="A448" s="108" t="s">
        <v>82</v>
      </c>
      <c r="B448" s="107"/>
      <c r="C448" s="106"/>
      <c r="D448" s="105" t="s">
        <v>81</v>
      </c>
      <c r="E448" s="64"/>
      <c r="F448" s="64"/>
      <c r="G448" s="64" t="e">
        <f t="shared" si="38"/>
        <v>#DIV/0!</v>
      </c>
      <c r="H448" s="62"/>
      <c r="I448" s="62"/>
      <c r="J448" s="62"/>
      <c r="K448" s="62"/>
      <c r="L448" s="62"/>
      <c r="M448" s="62"/>
      <c r="N448" s="62"/>
      <c r="O448" s="62"/>
      <c r="P448" s="62"/>
      <c r="Q448" s="62"/>
      <c r="R448" s="62"/>
      <c r="S448" s="62"/>
      <c r="T448" s="62"/>
      <c r="U448" s="62"/>
      <c r="V448" s="62"/>
      <c r="W448" s="62"/>
      <c r="X448" s="62"/>
      <c r="Y448" s="62"/>
      <c r="Z448" s="62"/>
      <c r="AA448" s="62"/>
      <c r="AB448" s="62"/>
      <c r="AC448" s="62"/>
      <c r="AD448" s="62"/>
      <c r="AE448" s="62"/>
      <c r="AF448" s="62"/>
      <c r="AG448" s="62"/>
      <c r="AH448" s="62"/>
      <c r="AI448" s="62"/>
      <c r="AJ448" s="62"/>
      <c r="AK448" s="62"/>
      <c r="AL448" s="62"/>
      <c r="AM448" s="62"/>
      <c r="AN448" s="62"/>
      <c r="AO448" s="62"/>
      <c r="AP448" s="62"/>
      <c r="AQ448" s="62"/>
      <c r="AR448" s="62"/>
    </row>
    <row r="449" spans="1:44" s="84" customFormat="1" x14ac:dyDescent="0.25">
      <c r="A449" s="102"/>
      <c r="B449" s="89">
        <v>3</v>
      </c>
      <c r="C449" s="88"/>
      <c r="D449" s="87" t="s">
        <v>10</v>
      </c>
      <c r="E449" s="86">
        <f t="shared" ref="E449:F451" si="41">E450</f>
        <v>14067.24</v>
      </c>
      <c r="F449" s="86">
        <f t="shared" si="41"/>
        <v>9.65</v>
      </c>
      <c r="G449" s="260">
        <f t="shared" si="38"/>
        <v>6.8599099752332374E-2</v>
      </c>
      <c r="H449" s="62"/>
      <c r="I449" s="62"/>
      <c r="J449" s="62"/>
      <c r="K449" s="62"/>
      <c r="L449" s="62"/>
      <c r="M449" s="62"/>
      <c r="N449" s="62"/>
      <c r="O449" s="62"/>
      <c r="P449" s="62"/>
      <c r="Q449" s="62"/>
      <c r="R449" s="62"/>
      <c r="S449" s="62"/>
      <c r="T449" s="62"/>
      <c r="U449" s="62"/>
      <c r="V449" s="62"/>
      <c r="W449" s="62"/>
      <c r="X449" s="62"/>
      <c r="Y449" s="62"/>
      <c r="Z449" s="62"/>
      <c r="AA449" s="62"/>
      <c r="AB449" s="62"/>
      <c r="AC449" s="62"/>
      <c r="AD449" s="62"/>
      <c r="AE449" s="62"/>
      <c r="AF449" s="62"/>
      <c r="AG449" s="62"/>
      <c r="AH449" s="62"/>
      <c r="AI449" s="62"/>
      <c r="AJ449" s="62"/>
      <c r="AK449" s="62"/>
      <c r="AL449" s="62"/>
      <c r="AM449" s="62"/>
      <c r="AN449" s="62"/>
      <c r="AO449" s="62"/>
      <c r="AP449" s="62"/>
      <c r="AQ449" s="62"/>
      <c r="AR449" s="62"/>
    </row>
    <row r="450" spans="1:44" s="77" customFormat="1" ht="25.5" x14ac:dyDescent="0.25">
      <c r="A450" s="100"/>
      <c r="B450" s="82">
        <v>37</v>
      </c>
      <c r="C450" s="81"/>
      <c r="D450" s="104" t="s">
        <v>80</v>
      </c>
      <c r="E450" s="79">
        <f t="shared" si="41"/>
        <v>14067.24</v>
      </c>
      <c r="F450" s="79">
        <f t="shared" si="41"/>
        <v>9.65</v>
      </c>
      <c r="G450" s="64">
        <f t="shared" si="38"/>
        <v>6.8599099752332374E-2</v>
      </c>
      <c r="H450" s="62"/>
      <c r="I450" s="62"/>
      <c r="J450" s="62"/>
      <c r="K450" s="62"/>
      <c r="L450" s="62"/>
      <c r="M450" s="62"/>
      <c r="N450" s="62"/>
      <c r="O450" s="62"/>
      <c r="P450" s="62"/>
      <c r="Q450" s="62"/>
      <c r="R450" s="62"/>
      <c r="S450" s="62"/>
      <c r="T450" s="62"/>
      <c r="U450" s="62"/>
      <c r="V450" s="62"/>
      <c r="W450" s="62"/>
      <c r="X450" s="62"/>
      <c r="Y450" s="62"/>
      <c r="Z450" s="62"/>
      <c r="AA450" s="62"/>
      <c r="AB450" s="62"/>
      <c r="AC450" s="62"/>
      <c r="AD450" s="62"/>
      <c r="AE450" s="62"/>
      <c r="AF450" s="62"/>
      <c r="AG450" s="62"/>
      <c r="AH450" s="62"/>
      <c r="AI450" s="62"/>
      <c r="AJ450" s="62"/>
      <c r="AK450" s="62"/>
      <c r="AL450" s="62"/>
      <c r="AM450" s="62"/>
      <c r="AN450" s="62"/>
      <c r="AO450" s="62"/>
      <c r="AP450" s="62"/>
      <c r="AQ450" s="62"/>
      <c r="AR450" s="62"/>
    </row>
    <row r="451" spans="1:44" s="70" customFormat="1" ht="25.5" x14ac:dyDescent="0.25">
      <c r="A451" s="98"/>
      <c r="B451" s="75">
        <v>372</v>
      </c>
      <c r="C451" s="74"/>
      <c r="D451" s="103" t="s">
        <v>79</v>
      </c>
      <c r="E451" s="72">
        <f t="shared" si="41"/>
        <v>14067.24</v>
      </c>
      <c r="F451" s="72">
        <f t="shared" si="41"/>
        <v>9.65</v>
      </c>
      <c r="G451" s="263">
        <f t="shared" si="38"/>
        <v>6.8599099752332374E-2</v>
      </c>
      <c r="H451" s="62"/>
      <c r="I451" s="62"/>
      <c r="J451" s="62"/>
      <c r="K451" s="62"/>
      <c r="L451" s="62"/>
      <c r="M451" s="62"/>
      <c r="N451" s="62"/>
      <c r="O451" s="62"/>
      <c r="P451" s="62"/>
      <c r="Q451" s="62"/>
      <c r="R451" s="62"/>
      <c r="S451" s="62"/>
      <c r="T451" s="62"/>
      <c r="U451" s="62"/>
      <c r="V451" s="62"/>
      <c r="W451" s="62"/>
      <c r="X451" s="62"/>
      <c r="Y451" s="62"/>
      <c r="Z451" s="62"/>
      <c r="AA451" s="62"/>
      <c r="AB451" s="62"/>
      <c r="AC451" s="62"/>
      <c r="AD451" s="62"/>
      <c r="AE451" s="62"/>
      <c r="AF451" s="62"/>
      <c r="AG451" s="62"/>
      <c r="AH451" s="62"/>
      <c r="AI451" s="62"/>
      <c r="AJ451" s="62"/>
      <c r="AK451" s="62"/>
      <c r="AL451" s="62"/>
      <c r="AM451" s="62"/>
      <c r="AN451" s="62"/>
      <c r="AO451" s="62"/>
      <c r="AP451" s="62"/>
      <c r="AQ451" s="62"/>
      <c r="AR451" s="62"/>
    </row>
    <row r="452" spans="1:44" ht="25.5" x14ac:dyDescent="0.25">
      <c r="A452" s="68"/>
      <c r="B452" s="67">
        <v>3722</v>
      </c>
      <c r="C452" s="66"/>
      <c r="D452" s="65" t="s">
        <v>78</v>
      </c>
      <c r="E452" s="64">
        <v>14067.24</v>
      </c>
      <c r="F452" s="64">
        <v>9.65</v>
      </c>
      <c r="G452" s="64">
        <f t="shared" si="38"/>
        <v>6.8599099752332374E-2</v>
      </c>
      <c r="H452" s="62"/>
      <c r="I452" s="62"/>
      <c r="J452" s="62"/>
      <c r="K452" s="62"/>
      <c r="L452" s="62"/>
      <c r="M452" s="62"/>
      <c r="N452" s="62"/>
      <c r="O452" s="62"/>
      <c r="P452" s="62"/>
      <c r="Q452" s="62"/>
      <c r="R452" s="62"/>
      <c r="S452" s="62"/>
      <c r="T452" s="62"/>
      <c r="U452" s="62"/>
      <c r="V452" s="62"/>
      <c r="W452" s="62"/>
      <c r="X452" s="62"/>
      <c r="Y452" s="62"/>
      <c r="Z452" s="62"/>
      <c r="AA452" s="62"/>
      <c r="AB452" s="62"/>
      <c r="AC452" s="62"/>
      <c r="AD452" s="62"/>
      <c r="AE452" s="62"/>
      <c r="AF452" s="62"/>
      <c r="AG452" s="62"/>
      <c r="AH452" s="62"/>
      <c r="AI452" s="62"/>
      <c r="AJ452" s="62"/>
      <c r="AK452" s="62"/>
      <c r="AL452" s="62"/>
      <c r="AM452" s="62"/>
      <c r="AN452" s="62"/>
      <c r="AO452" s="62"/>
      <c r="AP452" s="62"/>
      <c r="AQ452" s="62"/>
      <c r="AR452" s="62"/>
    </row>
    <row r="453" spans="1:44" s="84" customFormat="1" x14ac:dyDescent="0.25">
      <c r="A453" s="102"/>
      <c r="B453" s="89">
        <v>4</v>
      </c>
      <c r="C453" s="88"/>
      <c r="D453" s="101" t="s">
        <v>12</v>
      </c>
      <c r="E453" s="86">
        <f t="shared" ref="E453:F455" si="42">E454</f>
        <v>5326.89</v>
      </c>
      <c r="F453" s="86">
        <f t="shared" si="42"/>
        <v>0</v>
      </c>
      <c r="G453" s="260">
        <f t="shared" si="38"/>
        <v>0</v>
      </c>
      <c r="H453" s="62"/>
      <c r="I453" s="62"/>
      <c r="J453" s="62"/>
      <c r="K453" s="62"/>
      <c r="L453" s="62"/>
      <c r="M453" s="62"/>
      <c r="N453" s="62"/>
      <c r="O453" s="62"/>
      <c r="P453" s="62"/>
      <c r="Q453" s="62"/>
      <c r="R453" s="62"/>
      <c r="S453" s="62"/>
      <c r="T453" s="62"/>
      <c r="U453" s="62"/>
      <c r="V453" s="62"/>
      <c r="W453" s="62"/>
      <c r="X453" s="62"/>
      <c r="Y453" s="62"/>
      <c r="Z453" s="62"/>
      <c r="AA453" s="62"/>
      <c r="AB453" s="62"/>
      <c r="AC453" s="62"/>
      <c r="AD453" s="62"/>
      <c r="AE453" s="62"/>
      <c r="AF453" s="62"/>
      <c r="AG453" s="62"/>
      <c r="AH453" s="62"/>
      <c r="AI453" s="62"/>
      <c r="AJ453" s="62"/>
      <c r="AK453" s="62"/>
      <c r="AL453" s="62"/>
      <c r="AM453" s="62"/>
      <c r="AN453" s="62"/>
      <c r="AO453" s="62"/>
      <c r="AP453" s="62"/>
      <c r="AQ453" s="62"/>
      <c r="AR453" s="62"/>
    </row>
    <row r="454" spans="1:44" s="77" customFormat="1" ht="25.5" x14ac:dyDescent="0.25">
      <c r="A454" s="100"/>
      <c r="B454" s="82">
        <v>42</v>
      </c>
      <c r="C454" s="81"/>
      <c r="D454" s="99" t="s">
        <v>36</v>
      </c>
      <c r="E454" s="79">
        <f t="shared" si="42"/>
        <v>5326.89</v>
      </c>
      <c r="F454" s="79">
        <f t="shared" si="42"/>
        <v>0</v>
      </c>
      <c r="G454" s="64">
        <f t="shared" si="38"/>
        <v>0</v>
      </c>
      <c r="H454" s="62"/>
      <c r="I454" s="62"/>
      <c r="J454" s="62"/>
      <c r="K454" s="62"/>
      <c r="L454" s="62"/>
      <c r="M454" s="62"/>
      <c r="N454" s="62"/>
      <c r="O454" s="62"/>
      <c r="P454" s="62"/>
      <c r="Q454" s="62"/>
      <c r="R454" s="62"/>
      <c r="S454" s="62"/>
      <c r="T454" s="62"/>
      <c r="U454" s="62"/>
      <c r="V454" s="62"/>
      <c r="W454" s="62"/>
      <c r="X454" s="62"/>
      <c r="Y454" s="62"/>
      <c r="Z454" s="62"/>
      <c r="AA454" s="62"/>
      <c r="AB454" s="62"/>
      <c r="AC454" s="62"/>
      <c r="AD454" s="62"/>
      <c r="AE454" s="62"/>
      <c r="AF454" s="62"/>
      <c r="AG454" s="62"/>
      <c r="AH454" s="62"/>
      <c r="AI454" s="62"/>
      <c r="AJ454" s="62"/>
      <c r="AK454" s="62"/>
      <c r="AL454" s="62"/>
      <c r="AM454" s="62"/>
      <c r="AN454" s="62"/>
      <c r="AO454" s="62"/>
      <c r="AP454" s="62"/>
      <c r="AQ454" s="62"/>
      <c r="AR454" s="62"/>
    </row>
    <row r="455" spans="1:44" s="70" customFormat="1" ht="26.25" x14ac:dyDescent="0.25">
      <c r="A455" s="98"/>
      <c r="B455" s="75">
        <v>424</v>
      </c>
      <c r="C455" s="74"/>
      <c r="D455" s="73" t="s">
        <v>77</v>
      </c>
      <c r="E455" s="72">
        <f t="shared" si="42"/>
        <v>5326.89</v>
      </c>
      <c r="F455" s="72">
        <f t="shared" si="42"/>
        <v>0</v>
      </c>
      <c r="G455" s="263">
        <f t="shared" ref="G455:G462" si="43">SUM(F455/E455)*100</f>
        <v>0</v>
      </c>
      <c r="H455" s="62"/>
      <c r="I455" s="62"/>
      <c r="J455" s="62"/>
      <c r="K455" s="62"/>
      <c r="L455" s="62"/>
      <c r="M455" s="62"/>
      <c r="N455" s="62"/>
      <c r="O455" s="62"/>
      <c r="P455" s="62"/>
      <c r="Q455" s="62"/>
      <c r="R455" s="62"/>
      <c r="S455" s="62"/>
      <c r="T455" s="62"/>
      <c r="U455" s="62"/>
      <c r="V455" s="62"/>
      <c r="W455" s="62"/>
      <c r="X455" s="62"/>
      <c r="Y455" s="62"/>
      <c r="Z455" s="62"/>
      <c r="AA455" s="62"/>
      <c r="AB455" s="62"/>
      <c r="AC455" s="62"/>
      <c r="AD455" s="62"/>
      <c r="AE455" s="62"/>
      <c r="AF455" s="62"/>
      <c r="AG455" s="62"/>
      <c r="AH455" s="62"/>
      <c r="AI455" s="62"/>
      <c r="AJ455" s="62"/>
      <c r="AK455" s="62"/>
      <c r="AL455" s="62"/>
      <c r="AM455" s="62"/>
      <c r="AN455" s="62"/>
      <c r="AO455" s="62"/>
      <c r="AP455" s="62"/>
      <c r="AQ455" s="62"/>
      <c r="AR455" s="62"/>
    </row>
    <row r="456" spans="1:44" x14ac:dyDescent="0.25">
      <c r="A456" s="68"/>
      <c r="B456" s="67">
        <v>4241</v>
      </c>
      <c r="C456" s="66"/>
      <c r="D456" s="69" t="s">
        <v>76</v>
      </c>
      <c r="E456" s="64">
        <v>5326.89</v>
      </c>
      <c r="F456" s="64"/>
      <c r="G456" s="64">
        <f t="shared" si="43"/>
        <v>0</v>
      </c>
      <c r="H456" s="62"/>
      <c r="I456" s="62"/>
      <c r="J456" s="62"/>
      <c r="K456" s="62"/>
      <c r="L456" s="62"/>
      <c r="M456" s="62"/>
      <c r="N456" s="62"/>
      <c r="O456" s="62"/>
      <c r="P456" s="62"/>
      <c r="Q456" s="62"/>
      <c r="R456" s="62"/>
      <c r="S456" s="62"/>
      <c r="T456" s="62"/>
      <c r="U456" s="62"/>
      <c r="V456" s="62"/>
      <c r="W456" s="62"/>
      <c r="X456" s="62"/>
      <c r="Y456" s="62"/>
      <c r="Z456" s="62"/>
      <c r="AA456" s="62"/>
      <c r="AB456" s="62"/>
      <c r="AC456" s="62"/>
      <c r="AD456" s="62"/>
      <c r="AE456" s="62"/>
      <c r="AF456" s="62"/>
      <c r="AG456" s="62"/>
      <c r="AH456" s="62"/>
      <c r="AI456" s="62"/>
      <c r="AJ456" s="62"/>
      <c r="AK456" s="62"/>
      <c r="AL456" s="62"/>
      <c r="AM456" s="62"/>
      <c r="AN456" s="62"/>
      <c r="AO456" s="62"/>
      <c r="AP456" s="62"/>
      <c r="AQ456" s="62"/>
      <c r="AR456" s="62"/>
    </row>
    <row r="457" spans="1:44" s="91" customFormat="1" ht="25.5" x14ac:dyDescent="0.25">
      <c r="A457" s="97" t="s">
        <v>238</v>
      </c>
      <c r="B457" s="96"/>
      <c r="C457" s="95"/>
      <c r="D457" s="94" t="s">
        <v>239</v>
      </c>
      <c r="E457" s="93">
        <f t="shared" ref="E457:E460" si="44">E458</f>
        <v>0</v>
      </c>
      <c r="F457" s="93"/>
      <c r="G457" s="64" t="e">
        <f t="shared" si="43"/>
        <v>#DIV/0!</v>
      </c>
      <c r="H457" s="62"/>
      <c r="I457" s="62"/>
      <c r="J457" s="62"/>
      <c r="K457" s="62"/>
      <c r="L457" s="62"/>
      <c r="M457" s="62"/>
      <c r="N457" s="62"/>
      <c r="O457" s="62"/>
      <c r="P457" s="62"/>
      <c r="Q457" s="62"/>
      <c r="R457" s="62"/>
      <c r="S457" s="62"/>
      <c r="T457" s="62"/>
      <c r="U457" s="62"/>
      <c r="V457" s="62"/>
      <c r="W457" s="62"/>
      <c r="X457" s="62"/>
      <c r="Y457" s="62"/>
      <c r="Z457" s="62"/>
      <c r="AA457" s="62"/>
      <c r="AB457" s="62"/>
      <c r="AC457" s="62"/>
      <c r="AD457" s="62"/>
      <c r="AE457" s="62"/>
      <c r="AF457" s="62"/>
      <c r="AG457" s="62"/>
      <c r="AH457" s="62"/>
      <c r="AI457" s="62"/>
      <c r="AJ457" s="62"/>
      <c r="AK457" s="62"/>
      <c r="AL457" s="62"/>
      <c r="AM457" s="62"/>
      <c r="AN457" s="62"/>
      <c r="AO457" s="62"/>
      <c r="AP457" s="62"/>
      <c r="AQ457" s="62"/>
      <c r="AR457" s="62"/>
    </row>
    <row r="458" spans="1:44" s="84" customFormat="1" x14ac:dyDescent="0.25">
      <c r="A458" s="90"/>
      <c r="B458" s="89">
        <v>3</v>
      </c>
      <c r="C458" s="88"/>
      <c r="D458" s="87" t="s">
        <v>10</v>
      </c>
      <c r="E458" s="86">
        <f t="shared" si="44"/>
        <v>0</v>
      </c>
      <c r="F458" s="86"/>
      <c r="G458" s="260" t="e">
        <f t="shared" si="43"/>
        <v>#DIV/0!</v>
      </c>
      <c r="H458" s="62"/>
      <c r="I458" s="62"/>
      <c r="J458" s="62"/>
      <c r="K458" s="62"/>
      <c r="L458" s="62"/>
      <c r="M458" s="62"/>
      <c r="N458" s="62"/>
      <c r="O458" s="62"/>
      <c r="P458" s="62"/>
      <c r="Q458" s="62"/>
      <c r="R458" s="62"/>
      <c r="S458" s="62"/>
      <c r="T458" s="62"/>
      <c r="U458" s="62"/>
      <c r="V458" s="62"/>
      <c r="W458" s="62"/>
      <c r="X458" s="62"/>
      <c r="Y458" s="62"/>
      <c r="Z458" s="62"/>
      <c r="AA458" s="62"/>
      <c r="AB458" s="62"/>
      <c r="AC458" s="62"/>
      <c r="AD458" s="62"/>
      <c r="AE458" s="62"/>
      <c r="AF458" s="62"/>
      <c r="AG458" s="62"/>
      <c r="AH458" s="62"/>
      <c r="AI458" s="62"/>
      <c r="AJ458" s="62"/>
      <c r="AK458" s="62"/>
      <c r="AL458" s="62"/>
      <c r="AM458" s="62"/>
      <c r="AN458" s="62"/>
      <c r="AO458" s="62"/>
      <c r="AP458" s="62"/>
      <c r="AQ458" s="62"/>
      <c r="AR458" s="62"/>
    </row>
    <row r="459" spans="1:44" s="77" customFormat="1" x14ac:dyDescent="0.25">
      <c r="A459" s="83"/>
      <c r="B459" s="82">
        <v>38</v>
      </c>
      <c r="C459" s="81"/>
      <c r="D459" s="80" t="s">
        <v>109</v>
      </c>
      <c r="E459" s="79">
        <f t="shared" si="44"/>
        <v>0</v>
      </c>
      <c r="F459" s="79"/>
      <c r="G459" s="64" t="e">
        <f t="shared" si="43"/>
        <v>#DIV/0!</v>
      </c>
      <c r="H459" s="62"/>
      <c r="I459" s="62"/>
      <c r="J459" s="62"/>
      <c r="K459" s="62"/>
      <c r="L459" s="62"/>
      <c r="M459" s="62"/>
      <c r="N459" s="62"/>
      <c r="O459" s="62"/>
      <c r="P459" s="62"/>
      <c r="Q459" s="62"/>
      <c r="R459" s="62"/>
      <c r="S459" s="62"/>
      <c r="T459" s="62"/>
      <c r="U459" s="62"/>
      <c r="V459" s="62"/>
      <c r="W459" s="62"/>
      <c r="X459" s="62"/>
      <c r="Y459" s="62"/>
      <c r="Z459" s="62"/>
      <c r="AA459" s="62"/>
      <c r="AB459" s="62"/>
      <c r="AC459" s="62"/>
      <c r="AD459" s="62"/>
      <c r="AE459" s="62"/>
      <c r="AF459" s="62"/>
      <c r="AG459" s="62"/>
      <c r="AH459" s="62"/>
      <c r="AI459" s="62"/>
      <c r="AJ459" s="62"/>
      <c r="AK459" s="62"/>
      <c r="AL459" s="62"/>
      <c r="AM459" s="62"/>
      <c r="AN459" s="62"/>
      <c r="AO459" s="62"/>
      <c r="AP459" s="62"/>
      <c r="AQ459" s="62"/>
      <c r="AR459" s="62"/>
    </row>
    <row r="460" spans="1:44" s="70" customFormat="1" x14ac:dyDescent="0.25">
      <c r="A460" s="76"/>
      <c r="B460" s="75">
        <v>381</v>
      </c>
      <c r="C460" s="74"/>
      <c r="D460" s="73" t="s">
        <v>240</v>
      </c>
      <c r="E460" s="72">
        <f t="shared" si="44"/>
        <v>0</v>
      </c>
      <c r="F460" s="72"/>
      <c r="G460" s="263" t="e">
        <f t="shared" si="43"/>
        <v>#DIV/0!</v>
      </c>
      <c r="H460" s="62"/>
      <c r="I460" s="62"/>
      <c r="J460" s="62"/>
      <c r="K460" s="62"/>
      <c r="L460" s="62"/>
      <c r="M460" s="62"/>
      <c r="N460" s="62"/>
      <c r="O460" s="62"/>
      <c r="P460" s="62"/>
      <c r="Q460" s="62"/>
      <c r="R460" s="62"/>
      <c r="S460" s="62"/>
      <c r="T460" s="62"/>
      <c r="U460" s="62"/>
      <c r="V460" s="62"/>
      <c r="W460" s="62"/>
      <c r="X460" s="62"/>
      <c r="Y460" s="62"/>
      <c r="Z460" s="62"/>
      <c r="AA460" s="62"/>
      <c r="AB460" s="62"/>
      <c r="AC460" s="62"/>
      <c r="AD460" s="62"/>
      <c r="AE460" s="62"/>
      <c r="AF460" s="62"/>
      <c r="AG460" s="62"/>
      <c r="AH460" s="62"/>
      <c r="AI460" s="62"/>
      <c r="AJ460" s="62"/>
      <c r="AK460" s="62"/>
      <c r="AL460" s="62"/>
      <c r="AM460" s="62"/>
      <c r="AN460" s="62"/>
      <c r="AO460" s="62"/>
      <c r="AP460" s="62"/>
      <c r="AQ460" s="62"/>
      <c r="AR460" s="62"/>
    </row>
    <row r="461" spans="1:44" x14ac:dyDescent="0.25">
      <c r="A461" s="68"/>
      <c r="B461" s="67">
        <v>3812</v>
      </c>
      <c r="C461" s="66"/>
      <c r="D461" s="69" t="s">
        <v>241</v>
      </c>
      <c r="E461" s="64"/>
      <c r="F461" s="64"/>
      <c r="G461" s="64" t="e">
        <f t="shared" si="43"/>
        <v>#DIV/0!</v>
      </c>
      <c r="H461" s="62"/>
      <c r="I461" s="62"/>
      <c r="J461" s="62"/>
      <c r="K461" s="62"/>
      <c r="L461" s="62"/>
      <c r="M461" s="62"/>
      <c r="N461" s="62"/>
      <c r="O461" s="62"/>
      <c r="P461" s="62"/>
      <c r="Q461" s="62"/>
      <c r="R461" s="62"/>
      <c r="S461" s="62"/>
      <c r="T461" s="62"/>
      <c r="U461" s="62"/>
      <c r="V461" s="62"/>
      <c r="W461" s="62"/>
      <c r="X461" s="62"/>
      <c r="Y461" s="62"/>
      <c r="Z461" s="62"/>
      <c r="AA461" s="62"/>
      <c r="AB461" s="62"/>
      <c r="AC461" s="62"/>
      <c r="AD461" s="62"/>
      <c r="AE461" s="62"/>
      <c r="AF461" s="62"/>
      <c r="AG461" s="62"/>
      <c r="AH461" s="62"/>
      <c r="AI461" s="62"/>
      <c r="AJ461" s="62"/>
      <c r="AK461" s="62"/>
      <c r="AL461" s="62"/>
      <c r="AM461" s="62"/>
      <c r="AN461" s="62"/>
      <c r="AO461" s="62"/>
      <c r="AP461" s="62"/>
      <c r="AQ461" s="62"/>
      <c r="AR461" s="62"/>
    </row>
    <row r="462" spans="1:44" x14ac:dyDescent="0.25">
      <c r="A462" s="68"/>
      <c r="B462" s="67"/>
      <c r="C462" s="66"/>
      <c r="D462" s="65"/>
      <c r="E462" s="63"/>
      <c r="F462" s="63"/>
      <c r="G462" s="64" t="e">
        <f t="shared" si="43"/>
        <v>#DIV/0!</v>
      </c>
      <c r="H462" s="62"/>
      <c r="I462" s="62"/>
      <c r="J462" s="62"/>
      <c r="K462" s="62"/>
      <c r="L462" s="62"/>
      <c r="M462" s="62"/>
      <c r="N462" s="62"/>
      <c r="O462" s="62"/>
      <c r="P462" s="62"/>
      <c r="Q462" s="62"/>
      <c r="R462" s="62"/>
      <c r="S462" s="62"/>
      <c r="T462" s="62"/>
      <c r="U462" s="62"/>
      <c r="V462" s="62"/>
      <c r="W462" s="62"/>
      <c r="X462" s="62"/>
      <c r="Y462" s="62"/>
      <c r="Z462" s="62"/>
      <c r="AA462" s="62"/>
      <c r="AB462" s="62"/>
      <c r="AC462" s="62"/>
      <c r="AD462" s="62"/>
      <c r="AE462" s="62"/>
      <c r="AF462" s="62"/>
      <c r="AG462" s="62"/>
      <c r="AH462" s="62"/>
      <c r="AI462" s="62"/>
      <c r="AJ462" s="62"/>
      <c r="AK462" s="62"/>
      <c r="AL462" s="62"/>
      <c r="AM462" s="62"/>
      <c r="AN462" s="62"/>
      <c r="AO462" s="62"/>
      <c r="AP462" s="62"/>
      <c r="AQ462" s="62"/>
      <c r="AR462" s="62"/>
    </row>
    <row r="463" spans="1:44" x14ac:dyDescent="0.25">
      <c r="T463" s="62"/>
      <c r="U463" s="62"/>
      <c r="V463" s="62"/>
      <c r="W463" s="62"/>
      <c r="X463" s="62"/>
      <c r="Y463" s="62"/>
      <c r="Z463" s="62"/>
      <c r="AA463" s="62"/>
      <c r="AB463" s="62"/>
      <c r="AC463" s="62"/>
      <c r="AD463" s="62"/>
      <c r="AE463" s="62"/>
      <c r="AF463" s="62"/>
      <c r="AG463" s="62"/>
      <c r="AH463" s="62"/>
      <c r="AI463" s="62"/>
      <c r="AJ463" s="62"/>
      <c r="AK463" s="62"/>
      <c r="AL463" s="62"/>
      <c r="AM463" s="62"/>
      <c r="AN463" s="62"/>
      <c r="AO463" s="62"/>
      <c r="AP463" s="62"/>
      <c r="AQ463" s="62"/>
      <c r="AR463" s="62"/>
    </row>
    <row r="464" spans="1:44" x14ac:dyDescent="0.25">
      <c r="T464" s="62"/>
      <c r="U464" s="62"/>
      <c r="V464" s="62"/>
      <c r="W464" s="62"/>
      <c r="X464" s="62"/>
      <c r="Y464" s="62"/>
      <c r="Z464" s="62"/>
      <c r="AA464" s="62"/>
      <c r="AB464" s="62"/>
      <c r="AC464" s="62"/>
      <c r="AD464" s="62"/>
      <c r="AE464" s="62"/>
      <c r="AF464" s="62"/>
      <c r="AG464" s="62"/>
      <c r="AH464" s="62"/>
      <c r="AI464" s="62"/>
      <c r="AJ464" s="62"/>
      <c r="AK464" s="62"/>
      <c r="AL464" s="62"/>
      <c r="AM464" s="62"/>
      <c r="AN464" s="62"/>
      <c r="AO464" s="62"/>
      <c r="AP464" s="62"/>
      <c r="AQ464" s="62"/>
      <c r="AR464" s="62"/>
    </row>
    <row r="465" spans="4:44" x14ac:dyDescent="0.25">
      <c r="D465" t="s">
        <v>220</v>
      </c>
      <c r="E465" t="s">
        <v>222</v>
      </c>
      <c r="T465" s="62"/>
      <c r="U465" s="62"/>
      <c r="V465" s="62"/>
      <c r="W465" s="62"/>
      <c r="X465" s="62"/>
      <c r="Y465" s="62"/>
      <c r="Z465" s="62"/>
      <c r="AA465" s="62"/>
      <c r="AB465" s="62"/>
      <c r="AC465" s="62"/>
      <c r="AD465" s="62"/>
      <c r="AE465" s="62"/>
      <c r="AF465" s="62"/>
      <c r="AG465" s="62"/>
      <c r="AH465" s="62"/>
      <c r="AI465" s="62"/>
      <c r="AJ465" s="62"/>
      <c r="AK465" s="62"/>
      <c r="AL465" s="62"/>
      <c r="AM465" s="62"/>
      <c r="AN465" s="62"/>
      <c r="AO465" s="62"/>
      <c r="AP465" s="62"/>
      <c r="AQ465" s="62"/>
      <c r="AR465" s="62"/>
    </row>
    <row r="466" spans="4:44" x14ac:dyDescent="0.25">
      <c r="D466" t="s">
        <v>221</v>
      </c>
      <c r="E466" t="s">
        <v>223</v>
      </c>
      <c r="T466" s="62"/>
      <c r="U466" s="62"/>
      <c r="V466" s="62"/>
      <c r="W466" s="62"/>
      <c r="X466" s="62"/>
      <c r="Y466" s="62"/>
      <c r="Z466" s="62"/>
      <c r="AA466" s="62"/>
      <c r="AB466" s="62"/>
      <c r="AC466" s="62"/>
      <c r="AD466" s="62"/>
      <c r="AE466" s="62"/>
      <c r="AF466" s="62"/>
      <c r="AG466" s="62"/>
      <c r="AH466" s="62"/>
      <c r="AI466" s="62"/>
      <c r="AJ466" s="62"/>
      <c r="AK466" s="62"/>
      <c r="AL466" s="62"/>
      <c r="AM466" s="62"/>
      <c r="AN466" s="62"/>
      <c r="AO466" s="62"/>
      <c r="AP466" s="62"/>
      <c r="AQ466" s="62"/>
      <c r="AR466" s="62"/>
    </row>
    <row r="467" spans="4:44" x14ac:dyDescent="0.25">
      <c r="T467" s="62"/>
      <c r="U467" s="62"/>
      <c r="V467" s="62"/>
      <c r="W467" s="62"/>
      <c r="X467" s="62"/>
      <c r="Y467" s="62"/>
      <c r="Z467" s="62"/>
      <c r="AA467" s="62"/>
      <c r="AB467" s="62"/>
      <c r="AC467" s="62"/>
      <c r="AD467" s="62"/>
      <c r="AE467" s="62"/>
      <c r="AF467" s="62"/>
      <c r="AG467" s="62"/>
      <c r="AH467" s="62"/>
      <c r="AI467" s="62"/>
      <c r="AJ467" s="62"/>
      <c r="AK467" s="62"/>
      <c r="AL467" s="62"/>
      <c r="AM467" s="62"/>
      <c r="AN467" s="62"/>
      <c r="AO467" s="62"/>
      <c r="AP467" s="62"/>
      <c r="AQ467" s="62"/>
      <c r="AR467" s="62"/>
    </row>
    <row r="468" spans="4:44" x14ac:dyDescent="0.25">
      <c r="T468" s="62"/>
      <c r="U468" s="62"/>
      <c r="V468" s="62"/>
      <c r="W468" s="62"/>
      <c r="X468" s="62"/>
      <c r="Y468" s="62"/>
      <c r="Z468" s="62"/>
      <c r="AA468" s="62"/>
      <c r="AB468" s="62"/>
      <c r="AC468" s="62"/>
      <c r="AD468" s="62"/>
      <c r="AE468" s="62"/>
      <c r="AF468" s="62"/>
      <c r="AG468" s="62"/>
      <c r="AH468" s="62"/>
      <c r="AI468" s="62"/>
      <c r="AJ468" s="62"/>
      <c r="AK468" s="62"/>
      <c r="AL468" s="62"/>
      <c r="AM468" s="62"/>
      <c r="AN468" s="62"/>
      <c r="AO468" s="62"/>
      <c r="AP468" s="62"/>
      <c r="AQ468" s="62"/>
      <c r="AR468" s="62"/>
    </row>
    <row r="469" spans="4:44" x14ac:dyDescent="0.25">
      <c r="T469" s="62"/>
      <c r="U469" s="62"/>
      <c r="V469" s="62"/>
      <c r="W469" s="62"/>
      <c r="X469" s="62"/>
      <c r="Y469" s="62"/>
      <c r="Z469" s="62"/>
      <c r="AA469" s="62"/>
      <c r="AB469" s="62"/>
      <c r="AC469" s="62"/>
      <c r="AD469" s="62"/>
      <c r="AE469" s="62"/>
      <c r="AF469" s="62"/>
      <c r="AG469" s="62"/>
      <c r="AH469" s="62"/>
      <c r="AI469" s="62"/>
      <c r="AJ469" s="62"/>
      <c r="AK469" s="62"/>
      <c r="AL469" s="62"/>
      <c r="AM469" s="62"/>
      <c r="AN469" s="62"/>
      <c r="AO469" s="62"/>
      <c r="AP469" s="62"/>
      <c r="AQ469" s="62"/>
      <c r="AR469" s="62"/>
    </row>
    <row r="470" spans="4:44" x14ac:dyDescent="0.25">
      <c r="T470" s="62"/>
      <c r="U470" s="62"/>
      <c r="V470" s="62"/>
      <c r="W470" s="62"/>
      <c r="X470" s="62"/>
      <c r="Y470" s="62"/>
      <c r="Z470" s="62"/>
      <c r="AA470" s="62"/>
      <c r="AB470" s="62"/>
      <c r="AC470" s="62"/>
      <c r="AD470" s="62"/>
      <c r="AE470" s="62"/>
      <c r="AF470" s="62"/>
      <c r="AG470" s="62"/>
      <c r="AH470" s="62"/>
      <c r="AI470" s="62"/>
      <c r="AJ470" s="62"/>
      <c r="AK470" s="62"/>
      <c r="AL470" s="62"/>
      <c r="AM470" s="62"/>
      <c r="AN470" s="62"/>
      <c r="AO470" s="62"/>
      <c r="AP470" s="62"/>
      <c r="AQ470" s="62"/>
      <c r="AR470" s="62"/>
    </row>
    <row r="471" spans="4:44" x14ac:dyDescent="0.25">
      <c r="T471" s="62"/>
      <c r="U471" s="62"/>
      <c r="V471" s="62"/>
      <c r="W471" s="62"/>
      <c r="X471" s="62"/>
      <c r="Y471" s="62"/>
      <c r="Z471" s="62"/>
      <c r="AA471" s="62"/>
      <c r="AB471" s="62"/>
      <c r="AC471" s="62"/>
      <c r="AD471" s="62"/>
      <c r="AE471" s="62"/>
      <c r="AF471" s="62"/>
      <c r="AG471" s="62"/>
      <c r="AH471" s="62"/>
      <c r="AI471" s="62"/>
      <c r="AJ471" s="62"/>
      <c r="AK471" s="62"/>
      <c r="AL471" s="62"/>
      <c r="AM471" s="62"/>
      <c r="AN471" s="62"/>
      <c r="AO471" s="62"/>
      <c r="AP471" s="62"/>
      <c r="AQ471" s="62"/>
      <c r="AR471" s="62"/>
    </row>
    <row r="472" spans="4:44" x14ac:dyDescent="0.25">
      <c r="T472" s="62"/>
      <c r="U472" s="62"/>
      <c r="V472" s="62"/>
      <c r="W472" s="62"/>
      <c r="X472" s="62"/>
      <c r="Y472" s="62"/>
      <c r="Z472" s="62"/>
      <c r="AA472" s="62"/>
      <c r="AB472" s="62"/>
      <c r="AC472" s="62"/>
      <c r="AD472" s="62"/>
      <c r="AE472" s="62"/>
      <c r="AF472" s="62"/>
      <c r="AG472" s="62"/>
      <c r="AH472" s="62"/>
      <c r="AI472" s="62"/>
      <c r="AJ472" s="62"/>
      <c r="AK472" s="62"/>
      <c r="AL472" s="62"/>
      <c r="AM472" s="62"/>
      <c r="AN472" s="62"/>
      <c r="AO472" s="62"/>
      <c r="AP472" s="62"/>
      <c r="AQ472" s="62"/>
      <c r="AR472" s="62"/>
    </row>
    <row r="473" spans="4:44" x14ac:dyDescent="0.25">
      <c r="T473" s="62"/>
      <c r="U473" s="62"/>
      <c r="V473" s="62"/>
      <c r="W473" s="62"/>
      <c r="X473" s="62"/>
      <c r="Y473" s="62"/>
      <c r="Z473" s="62"/>
      <c r="AA473" s="62"/>
      <c r="AB473" s="62"/>
      <c r="AC473" s="62"/>
      <c r="AD473" s="62"/>
      <c r="AE473" s="62"/>
      <c r="AF473" s="62"/>
      <c r="AG473" s="62"/>
      <c r="AH473" s="62"/>
      <c r="AI473" s="62"/>
      <c r="AJ473" s="62"/>
      <c r="AK473" s="62"/>
      <c r="AL473" s="62"/>
      <c r="AM473" s="62"/>
      <c r="AN473" s="62"/>
      <c r="AO473" s="62"/>
      <c r="AP473" s="62"/>
      <c r="AQ473" s="62"/>
      <c r="AR473" s="62"/>
    </row>
    <row r="474" spans="4:44" x14ac:dyDescent="0.25">
      <c r="T474" s="62"/>
      <c r="U474" s="62"/>
      <c r="V474" s="62"/>
      <c r="W474" s="62"/>
      <c r="X474" s="62"/>
      <c r="Y474" s="62"/>
      <c r="Z474" s="62"/>
      <c r="AA474" s="62"/>
      <c r="AB474" s="62"/>
      <c r="AC474" s="62"/>
      <c r="AD474" s="62"/>
      <c r="AE474" s="62"/>
      <c r="AF474" s="62"/>
      <c r="AG474" s="62"/>
      <c r="AH474" s="62"/>
      <c r="AI474" s="62"/>
      <c r="AJ474" s="62"/>
      <c r="AK474" s="62"/>
      <c r="AL474" s="62"/>
      <c r="AM474" s="62"/>
      <c r="AN474" s="62"/>
      <c r="AO474" s="62"/>
      <c r="AP474" s="62"/>
      <c r="AQ474" s="62"/>
      <c r="AR474" s="62"/>
    </row>
    <row r="475" spans="4:44" x14ac:dyDescent="0.25">
      <c r="T475" s="62"/>
      <c r="U475" s="62"/>
      <c r="V475" s="62"/>
      <c r="W475" s="62"/>
      <c r="X475" s="62"/>
      <c r="Y475" s="62"/>
      <c r="Z475" s="62"/>
      <c r="AA475" s="62"/>
      <c r="AB475" s="62"/>
      <c r="AC475" s="62"/>
      <c r="AD475" s="62"/>
      <c r="AE475" s="62"/>
      <c r="AF475" s="62"/>
      <c r="AG475" s="62"/>
      <c r="AH475" s="62"/>
      <c r="AI475" s="62"/>
      <c r="AJ475" s="62"/>
      <c r="AK475" s="62"/>
      <c r="AL475" s="62"/>
      <c r="AM475" s="62"/>
      <c r="AN475" s="62"/>
      <c r="AO475" s="62"/>
      <c r="AP475" s="62"/>
      <c r="AQ475" s="62"/>
      <c r="AR475" s="62"/>
    </row>
    <row r="476" spans="4:44" x14ac:dyDescent="0.25">
      <c r="T476" s="62"/>
      <c r="U476" s="62"/>
      <c r="V476" s="62"/>
      <c r="W476" s="62"/>
      <c r="X476" s="62"/>
      <c r="Y476" s="62"/>
      <c r="Z476" s="62"/>
      <c r="AA476" s="62"/>
      <c r="AB476" s="62"/>
      <c r="AC476" s="62"/>
      <c r="AD476" s="62"/>
      <c r="AE476" s="62"/>
      <c r="AF476" s="62"/>
      <c r="AG476" s="62"/>
      <c r="AH476" s="62"/>
      <c r="AI476" s="62"/>
      <c r="AJ476" s="62"/>
      <c r="AK476" s="62"/>
      <c r="AL476" s="62"/>
      <c r="AM476" s="62"/>
      <c r="AN476" s="62"/>
      <c r="AO476" s="62"/>
      <c r="AP476" s="62"/>
      <c r="AQ476" s="62"/>
      <c r="AR476" s="62"/>
    </row>
    <row r="477" spans="4:44" x14ac:dyDescent="0.25">
      <c r="T477" s="62"/>
      <c r="U477" s="62"/>
      <c r="V477" s="62"/>
      <c r="W477" s="62"/>
      <c r="X477" s="62"/>
      <c r="Y477" s="62"/>
      <c r="Z477" s="62"/>
      <c r="AA477" s="62"/>
      <c r="AB477" s="62"/>
      <c r="AC477" s="62"/>
      <c r="AD477" s="62"/>
      <c r="AE477" s="62"/>
      <c r="AF477" s="62"/>
      <c r="AG477" s="62"/>
      <c r="AH477" s="62"/>
      <c r="AI477" s="62"/>
      <c r="AJ477" s="62"/>
      <c r="AK477" s="62"/>
      <c r="AL477" s="62"/>
      <c r="AM477" s="62"/>
      <c r="AN477" s="62"/>
      <c r="AO477" s="62"/>
      <c r="AP477" s="62"/>
      <c r="AQ477" s="62"/>
      <c r="AR477" s="62"/>
    </row>
    <row r="478" spans="4:44" x14ac:dyDescent="0.25">
      <c r="T478" s="62"/>
      <c r="U478" s="62"/>
      <c r="V478" s="62"/>
      <c r="W478" s="62"/>
      <c r="X478" s="62"/>
      <c r="Y478" s="62"/>
      <c r="Z478" s="62"/>
      <c r="AA478" s="62"/>
      <c r="AB478" s="62"/>
      <c r="AC478" s="62"/>
      <c r="AD478" s="62"/>
      <c r="AE478" s="62"/>
      <c r="AF478" s="62"/>
      <c r="AG478" s="62"/>
      <c r="AH478" s="62"/>
      <c r="AI478" s="62"/>
      <c r="AJ478" s="62"/>
      <c r="AK478" s="62"/>
      <c r="AL478" s="62"/>
      <c r="AM478" s="62"/>
      <c r="AN478" s="62"/>
      <c r="AO478" s="62"/>
      <c r="AP478" s="62"/>
      <c r="AQ478" s="62"/>
      <c r="AR478" s="62"/>
    </row>
    <row r="479" spans="4:44" x14ac:dyDescent="0.25">
      <c r="T479" s="62"/>
      <c r="U479" s="62"/>
      <c r="V479" s="62"/>
      <c r="W479" s="62"/>
      <c r="X479" s="62"/>
      <c r="Y479" s="62"/>
      <c r="Z479" s="62"/>
      <c r="AA479" s="62"/>
      <c r="AB479" s="62"/>
      <c r="AC479" s="62"/>
      <c r="AD479" s="62"/>
      <c r="AE479" s="62"/>
      <c r="AF479" s="62"/>
      <c r="AG479" s="62"/>
      <c r="AH479" s="62"/>
      <c r="AI479" s="62"/>
      <c r="AJ479" s="62"/>
      <c r="AK479" s="62"/>
      <c r="AL479" s="62"/>
      <c r="AM479" s="62"/>
      <c r="AN479" s="62"/>
      <c r="AO479" s="62"/>
      <c r="AP479" s="62"/>
      <c r="AQ479" s="62"/>
      <c r="AR479" s="62"/>
    </row>
    <row r="480" spans="4:44" x14ac:dyDescent="0.25">
      <c r="T480" s="62"/>
      <c r="U480" s="62"/>
      <c r="V480" s="62"/>
      <c r="W480" s="62"/>
      <c r="X480" s="62"/>
      <c r="Y480" s="62"/>
      <c r="Z480" s="62"/>
      <c r="AA480" s="62"/>
      <c r="AB480" s="62"/>
      <c r="AC480" s="62"/>
      <c r="AD480" s="62"/>
      <c r="AE480" s="62"/>
      <c r="AF480" s="62"/>
      <c r="AG480" s="62"/>
      <c r="AH480" s="62"/>
      <c r="AI480" s="62"/>
      <c r="AJ480" s="62"/>
      <c r="AK480" s="62"/>
      <c r="AL480" s="62"/>
      <c r="AM480" s="62"/>
      <c r="AN480" s="62"/>
      <c r="AO480" s="62"/>
      <c r="AP480" s="62"/>
      <c r="AQ480" s="62"/>
      <c r="AR480" s="62"/>
    </row>
  </sheetData>
  <mergeCells count="21">
    <mergeCell ref="A1:G1"/>
    <mergeCell ref="A3:G3"/>
    <mergeCell ref="A5:C5"/>
    <mergeCell ref="A8:C8"/>
    <mergeCell ref="A9:C9"/>
    <mergeCell ref="A6:C6"/>
    <mergeCell ref="A7:C7"/>
    <mergeCell ref="A43:C43"/>
    <mergeCell ref="A161:C161"/>
    <mergeCell ref="A167:C167"/>
    <mergeCell ref="A44:C44"/>
    <mergeCell ref="A52:C52"/>
    <mergeCell ref="A61:C61"/>
    <mergeCell ref="A77:C77"/>
    <mergeCell ref="A84:C84"/>
    <mergeCell ref="A91:C91"/>
    <mergeCell ref="A106:C106"/>
    <mergeCell ref="A121:C121"/>
    <mergeCell ref="A154:C154"/>
    <mergeCell ref="A54:C54"/>
    <mergeCell ref="A137:C137"/>
  </mergeCells>
  <pageMargins left="0.11811023622047245" right="0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Amarila</cp:lastModifiedBy>
  <cp:lastPrinted>2025-07-17T07:17:19Z</cp:lastPrinted>
  <dcterms:created xsi:type="dcterms:W3CDTF">2022-08-12T12:51:27Z</dcterms:created>
  <dcterms:modified xsi:type="dcterms:W3CDTF">2025-07-17T07:46:32Z</dcterms:modified>
</cp:coreProperties>
</file>