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marila\Desktop\Documents\2025\POLUGODIŠNJI\"/>
    </mc:Choice>
  </mc:AlternateContent>
  <xr:revisionPtr revIDLastSave="0" documentId="13_ncr:1_{301D3424-A698-4281-B54A-D51A728D2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 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A1" i="3"/>
  <c r="F24" i="3"/>
  <c r="F25" i="3"/>
  <c r="F26" i="3"/>
  <c r="F27" i="3"/>
  <c r="F28" i="3"/>
  <c r="F29" i="3"/>
  <c r="F23" i="3"/>
  <c r="E23" i="3"/>
  <c r="D23" i="3"/>
  <c r="F11" i="3"/>
  <c r="F12" i="3"/>
  <c r="F13" i="3"/>
  <c r="F14" i="3"/>
  <c r="F15" i="3"/>
  <c r="F10" i="3"/>
  <c r="D10" i="3"/>
  <c r="E10" i="3"/>
  <c r="D25" i="8"/>
  <c r="D26" i="8"/>
  <c r="D27" i="8"/>
  <c r="D28" i="8"/>
  <c r="D29" i="8"/>
  <c r="D24" i="8"/>
  <c r="D11" i="8"/>
  <c r="D12" i="8"/>
  <c r="D13" i="8"/>
  <c r="D14" i="8"/>
  <c r="D15" i="8"/>
  <c r="D16" i="8"/>
  <c r="D17" i="8"/>
  <c r="D18" i="8"/>
  <c r="D10" i="8"/>
  <c r="C12" i="9"/>
  <c r="B12" i="9"/>
  <c r="D9" i="9"/>
  <c r="D10" i="9"/>
  <c r="D11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8" i="9"/>
  <c r="F307" i="11"/>
  <c r="E296" i="11"/>
  <c r="F296" i="11"/>
  <c r="G296" i="11" s="1"/>
  <c r="F249" i="11"/>
  <c r="F248" i="11" s="1"/>
  <c r="E166" i="11"/>
  <c r="E165" i="11" s="1"/>
  <c r="F166" i="11"/>
  <c r="G166" i="11" s="1"/>
  <c r="E170" i="11"/>
  <c r="E169" i="11" s="1"/>
  <c r="E168" i="11" s="1"/>
  <c r="F170" i="11"/>
  <c r="F169" i="11" s="1"/>
  <c r="G169" i="11" s="1"/>
  <c r="F180" i="11"/>
  <c r="F179" i="11" s="1"/>
  <c r="E181" i="11"/>
  <c r="E180" i="11" s="1"/>
  <c r="F181" i="11"/>
  <c r="E175" i="11"/>
  <c r="E174" i="11" s="1"/>
  <c r="E173" i="11" s="1"/>
  <c r="E176" i="11"/>
  <c r="F176" i="11"/>
  <c r="F175" i="11" s="1"/>
  <c r="E160" i="11"/>
  <c r="E159" i="11" s="1"/>
  <c r="F160" i="11"/>
  <c r="G160" i="11" s="1"/>
  <c r="E161" i="11"/>
  <c r="F161" i="11"/>
  <c r="G462" i="11"/>
  <c r="G461" i="11"/>
  <c r="G456" i="11"/>
  <c r="G452" i="11"/>
  <c r="G448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2" i="11"/>
  <c r="G398" i="11"/>
  <c r="G397" i="11"/>
  <c r="G393" i="11"/>
  <c r="G392" i="11"/>
  <c r="G388" i="11"/>
  <c r="G386" i="11"/>
  <c r="G381" i="11"/>
  <c r="G379" i="11"/>
  <c r="G375" i="11"/>
  <c r="G374" i="11"/>
  <c r="G373" i="11"/>
  <c r="G372" i="11"/>
  <c r="G371" i="11"/>
  <c r="G370" i="11"/>
  <c r="G369" i="11"/>
  <c r="G368" i="11"/>
  <c r="G367" i="11"/>
  <c r="G366" i="11"/>
  <c r="G363" i="11"/>
  <c r="G362" i="11"/>
  <c r="G360" i="11"/>
  <c r="G358" i="11"/>
  <c r="G354" i="11"/>
  <c r="G352" i="11"/>
  <c r="G351" i="11"/>
  <c r="G350" i="11"/>
  <c r="G349" i="11"/>
  <c r="G348" i="11"/>
  <c r="G347" i="11"/>
  <c r="G346" i="11"/>
  <c r="G344" i="11"/>
  <c r="G343" i="11"/>
  <c r="G342" i="11"/>
  <c r="G341" i="11"/>
  <c r="G340" i="11"/>
  <c r="G339" i="11"/>
  <c r="G338" i="11"/>
  <c r="G337" i="11"/>
  <c r="G336" i="11"/>
  <c r="G334" i="11"/>
  <c r="G333" i="11"/>
  <c r="G332" i="11"/>
  <c r="G331" i="11"/>
  <c r="G330" i="11"/>
  <c r="G329" i="11"/>
  <c r="G327" i="11"/>
  <c r="G326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6" i="11"/>
  <c r="G305" i="11"/>
  <c r="G304" i="11"/>
  <c r="G303" i="11"/>
  <c r="G302" i="11"/>
  <c r="G301" i="11"/>
  <c r="G299" i="11"/>
  <c r="G298" i="11"/>
  <c r="G297" i="11"/>
  <c r="G295" i="11"/>
  <c r="G294" i="11"/>
  <c r="G293" i="11"/>
  <c r="G289" i="11"/>
  <c r="G287" i="11"/>
  <c r="G286" i="11"/>
  <c r="G284" i="11"/>
  <c r="G283" i="11"/>
  <c r="G282" i="11"/>
  <c r="G277" i="11"/>
  <c r="G275" i="11"/>
  <c r="G273" i="11"/>
  <c r="G272" i="11"/>
  <c r="G271" i="11"/>
  <c r="G266" i="11"/>
  <c r="G265" i="11"/>
  <c r="G263" i="11"/>
  <c r="G261" i="11"/>
  <c r="G260" i="11"/>
  <c r="G259" i="11"/>
  <c r="G257" i="11"/>
  <c r="G256" i="11"/>
  <c r="G255" i="11"/>
  <c r="G250" i="11"/>
  <c r="G247" i="11"/>
  <c r="G246" i="11"/>
  <c r="G244" i="11"/>
  <c r="G241" i="11"/>
  <c r="G240" i="11"/>
  <c r="G238" i="11"/>
  <c r="G236" i="11"/>
  <c r="G232" i="11"/>
  <c r="G231" i="11"/>
  <c r="G230" i="11"/>
  <c r="G229" i="11"/>
  <c r="G225" i="11"/>
  <c r="G224" i="11"/>
  <c r="G221" i="11"/>
  <c r="G220" i="11"/>
  <c r="G219" i="11"/>
  <c r="G218" i="11"/>
  <c r="G217" i="11"/>
  <c r="G215" i="11"/>
  <c r="G214" i="11"/>
  <c r="G213" i="11"/>
  <c r="G212" i="11"/>
  <c r="G211" i="11"/>
  <c r="G210" i="11"/>
  <c r="G209" i="11"/>
  <c r="G208" i="11"/>
  <c r="G207" i="11"/>
  <c r="G205" i="11"/>
  <c r="G204" i="11"/>
  <c r="G203" i="11"/>
  <c r="G202" i="11"/>
  <c r="G201" i="11"/>
  <c r="G200" i="11"/>
  <c r="G198" i="11"/>
  <c r="G197" i="11"/>
  <c r="G196" i="11"/>
  <c r="G192" i="11"/>
  <c r="G191" i="11"/>
  <c r="G190" i="11"/>
  <c r="G189" i="11"/>
  <c r="G188" i="11"/>
  <c r="G187" i="11"/>
  <c r="G186" i="11"/>
  <c r="G184" i="11"/>
  <c r="G182" i="11"/>
  <c r="G177" i="11"/>
  <c r="G172" i="11"/>
  <c r="G171" i="11"/>
  <c r="G167" i="11"/>
  <c r="G164" i="11"/>
  <c r="G163" i="11"/>
  <c r="G162" i="11"/>
  <c r="G161" i="11"/>
  <c r="G158" i="11"/>
  <c r="G154" i="11"/>
  <c r="G151" i="11"/>
  <c r="G150" i="11"/>
  <c r="G149" i="11"/>
  <c r="G146" i="11"/>
  <c r="G145" i="11"/>
  <c r="G143" i="11"/>
  <c r="G141" i="11"/>
  <c r="G137" i="11"/>
  <c r="G136" i="11"/>
  <c r="G135" i="11"/>
  <c r="G134" i="11"/>
  <c r="G133" i="11"/>
  <c r="G130" i="11"/>
  <c r="G129" i="11"/>
  <c r="G127" i="11"/>
  <c r="G125" i="11"/>
  <c r="G121" i="11"/>
  <c r="G119" i="11"/>
  <c r="G118" i="11"/>
  <c r="G115" i="11"/>
  <c r="G114" i="11"/>
  <c r="G112" i="11"/>
  <c r="G110" i="11"/>
  <c r="G106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4" i="11"/>
  <c r="G82" i="11"/>
  <c r="G81" i="11"/>
  <c r="G77" i="11"/>
  <c r="G75" i="11"/>
  <c r="G73" i="11"/>
  <c r="G71" i="11"/>
  <c r="G70" i="11"/>
  <c r="G69" i="11"/>
  <c r="G67" i="11"/>
  <c r="G66" i="11"/>
  <c r="G65" i="11"/>
  <c r="G61" i="11"/>
  <c r="G58" i="11"/>
  <c r="G57" i="11"/>
  <c r="G54" i="11"/>
  <c r="G53" i="11"/>
  <c r="G52" i="11"/>
  <c r="G51" i="11"/>
  <c r="G50" i="11"/>
  <c r="G48" i="11"/>
  <c r="G44" i="11"/>
  <c r="G42" i="11"/>
  <c r="G39" i="11"/>
  <c r="G38" i="11"/>
  <c r="G37" i="11"/>
  <c r="G36" i="11"/>
  <c r="G35" i="11"/>
  <c r="G34" i="11"/>
  <c r="G33" i="11"/>
  <c r="G32" i="11"/>
  <c r="G31" i="11"/>
  <c r="G30" i="11"/>
  <c r="G28" i="11"/>
  <c r="G27" i="11"/>
  <c r="G26" i="11"/>
  <c r="G25" i="11"/>
  <c r="G24" i="11"/>
  <c r="G23" i="11"/>
  <c r="G22" i="11"/>
  <c r="G21" i="11"/>
  <c r="G19" i="11"/>
  <c r="G18" i="11"/>
  <c r="G17" i="11"/>
  <c r="G16" i="11"/>
  <c r="G14" i="11"/>
  <c r="G13" i="11"/>
  <c r="G12" i="11"/>
  <c r="G8" i="11"/>
  <c r="F455" i="11"/>
  <c r="F454" i="11" s="1"/>
  <c r="F453" i="11" s="1"/>
  <c r="F451" i="11"/>
  <c r="F450" i="11" s="1"/>
  <c r="F449" i="11" s="1"/>
  <c r="F401" i="11"/>
  <c r="F400" i="11" s="1"/>
  <c r="F399" i="11" s="1"/>
  <c r="F396" i="11"/>
  <c r="F395" i="11" s="1"/>
  <c r="F394" i="11" s="1"/>
  <c r="F391" i="11"/>
  <c r="F390" i="11" s="1"/>
  <c r="F389" i="11" s="1"/>
  <c r="F387" i="11" s="1"/>
  <c r="F380" i="11"/>
  <c r="F377" i="11" s="1"/>
  <c r="F376" i="11" s="1"/>
  <c r="F365" i="11"/>
  <c r="F364" i="11" s="1"/>
  <c r="F361" i="11"/>
  <c r="F359" i="11"/>
  <c r="F357" i="11"/>
  <c r="F335" i="11"/>
  <c r="F328" i="11"/>
  <c r="F292" i="11"/>
  <c r="F291" i="11" s="1"/>
  <c r="F290" i="11" s="1"/>
  <c r="F285" i="11"/>
  <c r="F281" i="11"/>
  <c r="F276" i="11"/>
  <c r="F274" i="11"/>
  <c r="F270" i="11"/>
  <c r="F245" i="11"/>
  <c r="F243" i="11"/>
  <c r="F239" i="11"/>
  <c r="F237" i="11"/>
  <c r="F235" i="11"/>
  <c r="F222" i="11"/>
  <c r="F216" i="11"/>
  <c r="F206" i="11"/>
  <c r="F199" i="11"/>
  <c r="F195" i="11"/>
  <c r="F138" i="11"/>
  <c r="F132" i="11"/>
  <c r="F131" i="11" s="1"/>
  <c r="F128" i="11"/>
  <c r="F126" i="11"/>
  <c r="F124" i="11"/>
  <c r="F87" i="11"/>
  <c r="F86" i="11" s="1"/>
  <c r="F85" i="11" s="1"/>
  <c r="F80" i="11"/>
  <c r="F79" i="11" s="1"/>
  <c r="F78" i="11" s="1"/>
  <c r="F76" i="11" s="1"/>
  <c r="F56" i="11"/>
  <c r="F55" i="11"/>
  <c r="F49" i="11"/>
  <c r="F47" i="11"/>
  <c r="F41" i="11"/>
  <c r="F40" i="11" s="1"/>
  <c r="F29" i="11"/>
  <c r="F20" i="11"/>
  <c r="F15" i="11"/>
  <c r="F11" i="11"/>
  <c r="E307" i="11"/>
  <c r="E300" i="11"/>
  <c r="G300" i="11" s="1"/>
  <c r="D12" i="9" l="1"/>
  <c r="E179" i="11"/>
  <c r="E178" i="11" s="1"/>
  <c r="G180" i="11"/>
  <c r="F178" i="11"/>
  <c r="G178" i="11" s="1"/>
  <c r="G179" i="11"/>
  <c r="F174" i="11"/>
  <c r="G174" i="11" s="1"/>
  <c r="G175" i="11"/>
  <c r="G307" i="11"/>
  <c r="G176" i="11"/>
  <c r="G181" i="11"/>
  <c r="F159" i="11"/>
  <c r="G159" i="11" s="1"/>
  <c r="F165" i="11"/>
  <c r="G165" i="11" s="1"/>
  <c r="G170" i="11"/>
  <c r="F168" i="11"/>
  <c r="G168" i="11" s="1"/>
  <c r="F173" i="11"/>
  <c r="G173" i="11" s="1"/>
  <c r="F46" i="11"/>
  <c r="F45" i="11" s="1"/>
  <c r="F43" i="11" s="1"/>
  <c r="F447" i="11"/>
  <c r="F356" i="11"/>
  <c r="F324" i="11"/>
  <c r="F280" i="11"/>
  <c r="F269" i="11"/>
  <c r="F242" i="11"/>
  <c r="F234" i="11"/>
  <c r="F194" i="11"/>
  <c r="F123" i="11"/>
  <c r="F83" i="11"/>
  <c r="F10" i="11"/>
  <c r="E460" i="11"/>
  <c r="E148" i="11"/>
  <c r="E144" i="11"/>
  <c r="G144" i="11" s="1"/>
  <c r="E142" i="11"/>
  <c r="G142" i="11" s="1"/>
  <c r="E140" i="11"/>
  <c r="G140" i="11" s="1"/>
  <c r="F9" i="11" l="1"/>
  <c r="E147" i="11"/>
  <c r="G147" i="11" s="1"/>
  <c r="G148" i="11"/>
  <c r="F268" i="11"/>
  <c r="E459" i="11"/>
  <c r="G460" i="11"/>
  <c r="F193" i="11"/>
  <c r="F355" i="11"/>
  <c r="F323" i="11"/>
  <c r="F279" i="11"/>
  <c r="F122" i="11"/>
  <c r="F233" i="11"/>
  <c r="E139" i="11"/>
  <c r="F267" i="11" l="1"/>
  <c r="F7" i="11"/>
  <c r="E138" i="11"/>
  <c r="G138" i="11" s="1"/>
  <c r="G139" i="11"/>
  <c r="E458" i="11"/>
  <c r="G459" i="11"/>
  <c r="F353" i="11"/>
  <c r="F288" i="11"/>
  <c r="F278" i="11"/>
  <c r="F120" i="11"/>
  <c r="E185" i="11"/>
  <c r="E11" i="11"/>
  <c r="G11" i="11" s="1"/>
  <c r="E15" i="11"/>
  <c r="G15" i="11" s="1"/>
  <c r="E20" i="11"/>
  <c r="G20" i="11" s="1"/>
  <c r="E29" i="11"/>
  <c r="G29" i="11" s="1"/>
  <c r="E41" i="11"/>
  <c r="E47" i="11"/>
  <c r="G47" i="11" s="1"/>
  <c r="E49" i="11"/>
  <c r="G49" i="11" s="1"/>
  <c r="E56" i="11"/>
  <c r="E64" i="11"/>
  <c r="G64" i="11" s="1"/>
  <c r="E68" i="11"/>
  <c r="G68" i="11" s="1"/>
  <c r="E72" i="11"/>
  <c r="G72" i="11" s="1"/>
  <c r="E74" i="11"/>
  <c r="G74" i="11" s="1"/>
  <c r="E80" i="11"/>
  <c r="E87" i="11"/>
  <c r="E109" i="11"/>
  <c r="G109" i="11" s="1"/>
  <c r="E111" i="11"/>
  <c r="G111" i="11" s="1"/>
  <c r="E113" i="11"/>
  <c r="G113" i="11" s="1"/>
  <c r="E117" i="11"/>
  <c r="E124" i="11"/>
  <c r="G124" i="11" s="1"/>
  <c r="E126" i="11"/>
  <c r="G126" i="11" s="1"/>
  <c r="E128" i="11"/>
  <c r="G128" i="11" s="1"/>
  <c r="E132" i="11"/>
  <c r="E157" i="11"/>
  <c r="E195" i="11"/>
  <c r="G195" i="11" s="1"/>
  <c r="E199" i="11"/>
  <c r="G199" i="11" s="1"/>
  <c r="E206" i="11"/>
  <c r="G206" i="11" s="1"/>
  <c r="E216" i="11"/>
  <c r="G216" i="11" s="1"/>
  <c r="E223" i="11"/>
  <c r="E228" i="11"/>
  <c r="E235" i="11"/>
  <c r="G235" i="11" s="1"/>
  <c r="E237" i="11"/>
  <c r="G237" i="11" s="1"/>
  <c r="E239" i="11"/>
  <c r="G239" i="11" s="1"/>
  <c r="E243" i="11"/>
  <c r="G243" i="11" s="1"/>
  <c r="E245" i="11"/>
  <c r="G245" i="11" s="1"/>
  <c r="E249" i="11"/>
  <c r="G249" i="11" s="1"/>
  <c r="E254" i="11"/>
  <c r="G254" i="11" s="1"/>
  <c r="E258" i="11"/>
  <c r="G258" i="11" s="1"/>
  <c r="E262" i="11"/>
  <c r="G262" i="11" s="1"/>
  <c r="E264" i="11"/>
  <c r="G264" i="11" s="1"/>
  <c r="E270" i="11"/>
  <c r="G270" i="11" s="1"/>
  <c r="E274" i="11"/>
  <c r="G274" i="11" s="1"/>
  <c r="E276" i="11"/>
  <c r="G276" i="11" s="1"/>
  <c r="E281" i="11"/>
  <c r="G281" i="11" s="1"/>
  <c r="E285" i="11"/>
  <c r="G285" i="11" s="1"/>
  <c r="E292" i="11"/>
  <c r="E325" i="11"/>
  <c r="G325" i="11" s="1"/>
  <c r="E328" i="11"/>
  <c r="G328" i="11" s="1"/>
  <c r="E335" i="11"/>
  <c r="G335" i="11" s="1"/>
  <c r="E345" i="11"/>
  <c r="G345" i="11" s="1"/>
  <c r="E357" i="11"/>
  <c r="G357" i="11" s="1"/>
  <c r="E359" i="11"/>
  <c r="G359" i="11" s="1"/>
  <c r="E361" i="11"/>
  <c r="G361" i="11" s="1"/>
  <c r="E365" i="11"/>
  <c r="E378" i="11"/>
  <c r="G378" i="11" s="1"/>
  <c r="E380" i="11"/>
  <c r="G380" i="11" s="1"/>
  <c r="E385" i="11"/>
  <c r="E391" i="11"/>
  <c r="E396" i="11"/>
  <c r="E401" i="11"/>
  <c r="E405" i="11"/>
  <c r="E451" i="11"/>
  <c r="E455" i="11"/>
  <c r="E227" i="11" l="1"/>
  <c r="G228" i="11"/>
  <c r="E40" i="11"/>
  <c r="G40" i="11" s="1"/>
  <c r="G41" i="11"/>
  <c r="E86" i="11"/>
  <c r="G87" i="11"/>
  <c r="E457" i="11"/>
  <c r="G457" i="11" s="1"/>
  <c r="G458" i="11"/>
  <c r="E79" i="11"/>
  <c r="G80" i="11"/>
  <c r="E183" i="11"/>
  <c r="G183" i="11" s="1"/>
  <c r="G185" i="11"/>
  <c r="E364" i="11"/>
  <c r="G364" i="11" s="1"/>
  <c r="G365" i="11"/>
  <c r="E156" i="11"/>
  <c r="G157" i="11"/>
  <c r="E222" i="11"/>
  <c r="G222" i="11" s="1"/>
  <c r="G223" i="11"/>
  <c r="E131" i="11"/>
  <c r="G131" i="11" s="1"/>
  <c r="G132" i="11"/>
  <c r="E454" i="11"/>
  <c r="G455" i="11"/>
  <c r="E390" i="11"/>
  <c r="G391" i="11"/>
  <c r="F6" i="11"/>
  <c r="E400" i="11"/>
  <c r="G401" i="11"/>
  <c r="E395" i="11"/>
  <c r="G396" i="11"/>
  <c r="E384" i="11"/>
  <c r="G385" i="11"/>
  <c r="E55" i="11"/>
  <c r="G55" i="11" s="1"/>
  <c r="G56" i="11"/>
  <c r="E450" i="11"/>
  <c r="G451" i="11"/>
  <c r="E404" i="11"/>
  <c r="G405" i="11"/>
  <c r="E291" i="11"/>
  <c r="G292" i="11"/>
  <c r="E116" i="11"/>
  <c r="G116" i="11" s="1"/>
  <c r="G117" i="11"/>
  <c r="E324" i="11"/>
  <c r="E10" i="11"/>
  <c r="E377" i="11"/>
  <c r="E46" i="11"/>
  <c r="E242" i="11"/>
  <c r="G242" i="11" s="1"/>
  <c r="E108" i="11"/>
  <c r="E234" i="11"/>
  <c r="G234" i="11" s="1"/>
  <c r="E194" i="11"/>
  <c r="G194" i="11" s="1"/>
  <c r="E280" i="11"/>
  <c r="E83" i="11"/>
  <c r="G83" i="11" s="1"/>
  <c r="E253" i="11"/>
  <c r="E63" i="11"/>
  <c r="E123" i="11"/>
  <c r="E269" i="11"/>
  <c r="E356" i="11"/>
  <c r="E78" i="11" l="1"/>
  <c r="G79" i="11"/>
  <c r="E252" i="11"/>
  <c r="G253" i="11"/>
  <c r="E383" i="11"/>
  <c r="G384" i="11"/>
  <c r="E85" i="11"/>
  <c r="G85" i="11" s="1"/>
  <c r="G86" i="11"/>
  <c r="E453" i="11"/>
  <c r="G453" i="11" s="1"/>
  <c r="G454" i="11"/>
  <c r="E403" i="11"/>
  <c r="G403" i="11" s="1"/>
  <c r="G404" i="11"/>
  <c r="E399" i="11"/>
  <c r="G399" i="11" s="1"/>
  <c r="G400" i="11"/>
  <c r="E290" i="11"/>
  <c r="G290" i="11" s="1"/>
  <c r="G291" i="11"/>
  <c r="E155" i="11"/>
  <c r="G156" i="11"/>
  <c r="E62" i="11"/>
  <c r="G63" i="11"/>
  <c r="E394" i="11"/>
  <c r="G394" i="11" s="1"/>
  <c r="G395" i="11"/>
  <c r="E355" i="11"/>
  <c r="G356" i="11"/>
  <c r="E449" i="11"/>
  <c r="G450" i="11"/>
  <c r="E279" i="11"/>
  <c r="G280" i="11"/>
  <c r="E268" i="11"/>
  <c r="G269" i="11"/>
  <c r="E323" i="11"/>
  <c r="G324" i="11"/>
  <c r="E107" i="11"/>
  <c r="G108" i="11"/>
  <c r="E45" i="11"/>
  <c r="G46" i="11"/>
  <c r="E376" i="11"/>
  <c r="G376" i="11" s="1"/>
  <c r="G377" i="11"/>
  <c r="E122" i="11"/>
  <c r="G123" i="11"/>
  <c r="E9" i="11"/>
  <c r="G9" i="11" s="1"/>
  <c r="G10" i="11"/>
  <c r="E389" i="11"/>
  <c r="G390" i="11"/>
  <c r="E226" i="11"/>
  <c r="G226" i="11" s="1"/>
  <c r="G227" i="11"/>
  <c r="E193" i="11"/>
  <c r="G193" i="11" s="1"/>
  <c r="E233" i="11"/>
  <c r="G233" i="11" s="1"/>
  <c r="E105" i="11" l="1"/>
  <c r="G105" i="11" s="1"/>
  <c r="G107" i="11"/>
  <c r="E387" i="11"/>
  <c r="G387" i="11" s="1"/>
  <c r="G389" i="11"/>
  <c r="E153" i="11"/>
  <c r="G155" i="11"/>
  <c r="E382" i="11"/>
  <c r="G382" i="11" s="1"/>
  <c r="G383" i="11"/>
  <c r="E288" i="11"/>
  <c r="G288" i="11" s="1"/>
  <c r="G323" i="11"/>
  <c r="E60" i="11"/>
  <c r="G62" i="11"/>
  <c r="E278" i="11"/>
  <c r="G278" i="11" s="1"/>
  <c r="G279" i="11"/>
  <c r="E43" i="11"/>
  <c r="G43" i="11" s="1"/>
  <c r="G45" i="11"/>
  <c r="E251" i="11"/>
  <c r="G252" i="11"/>
  <c r="E267" i="11"/>
  <c r="G267" i="11" s="1"/>
  <c r="G268" i="11"/>
  <c r="E353" i="11"/>
  <c r="G353" i="11" s="1"/>
  <c r="G355" i="11"/>
  <c r="E120" i="11"/>
  <c r="G120" i="11" s="1"/>
  <c r="G122" i="11"/>
  <c r="E7" i="11"/>
  <c r="G449" i="11"/>
  <c r="E447" i="11"/>
  <c r="G447" i="11" s="1"/>
  <c r="E76" i="11"/>
  <c r="G76" i="11" s="1"/>
  <c r="G78" i="11"/>
  <c r="F34" i="10"/>
  <c r="F37" i="10" s="1"/>
  <c r="G34" i="10" s="1"/>
  <c r="G37" i="10" s="1"/>
  <c r="H34" i="10" s="1"/>
  <c r="H37" i="10" s="1"/>
  <c r="H21" i="10"/>
  <c r="G21" i="10"/>
  <c r="F21" i="10"/>
  <c r="G11" i="10"/>
  <c r="F11" i="10"/>
  <c r="G8" i="10"/>
  <c r="H8" i="10" s="1"/>
  <c r="F8" i="10"/>
  <c r="G60" i="11" l="1"/>
  <c r="E248" i="11"/>
  <c r="G248" i="11" s="1"/>
  <c r="G251" i="11"/>
  <c r="E152" i="11"/>
  <c r="G152" i="11" s="1"/>
  <c r="G153" i="11"/>
  <c r="E6" i="11"/>
  <c r="G6" i="11" s="1"/>
  <c r="G7" i="11"/>
  <c r="F14" i="10"/>
  <c r="G14" i="10"/>
  <c r="G22" i="10" s="1"/>
  <c r="G28" i="10" s="1"/>
  <c r="G29" i="10" s="1"/>
  <c r="H14" i="10"/>
  <c r="H22" i="10" s="1"/>
  <c r="H29" i="10" s="1"/>
  <c r="F22" i="10"/>
  <c r="F28" i="10" s="1"/>
  <c r="F29" i="10" s="1"/>
  <c r="E59" i="11" l="1"/>
  <c r="G59" i="11" s="1"/>
</calcChain>
</file>

<file path=xl/sharedStrings.xml><?xml version="1.0" encoding="utf-8"?>
<sst xmlns="http://schemas.openxmlformats.org/spreadsheetml/2006/main" count="675" uniqueCount="267">
  <si>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</si>
  <si>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</si>
  <si>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</si>
  <si>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</si>
  <si>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</si>
  <si>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</si>
  <si>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</si>
  <si>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</si>
  <si>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</si>
  <si>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</si>
  <si>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</si>
  <si>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</si>
  <si>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</si>
  <si>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</si>
  <si>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</si>
  <si>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</si>
  <si>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</si>
  <si>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</si>
  <si>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</si>
  <si>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</si>
  <si>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</si>
  <si>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</si>
  <si>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</si>
  <si>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</si>
  <si>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</si>
  <si>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</si>
  <si>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</si>
  <si>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</si>
  <si>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</si>
  <si>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</si>
  <si>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</si>
  <si>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</si>
  <si>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</si>
  <si>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</si>
  <si>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</si>
  <si>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</si>
  <si>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</si>
  <si>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</si>
  <si>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</si>
  <si>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</si>
  <si>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</si>
  <si>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</si>
  <si>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</si>
  <si>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</si>
  <si>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</si>
  <si>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</si>
  <si>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</si>
  <si>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</si>
  <si>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</si>
  <si>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</si>
  <si>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</si>
  <si>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</si>
  <si>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</si>
  <si>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</si>
  <si>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</si>
  <si>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</si>
  <si>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</si>
  <si>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</si>
  <si>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</si>
  <si>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</si>
  <si>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</si>
  <si>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</si>
  <si>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</si>
  <si>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</si>
  <si>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</si>
  <si>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</si>
  <si>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</si>
  <si>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</si>
  <si>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</si>
  <si>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</si>
  <si>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</si>
  <si>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</si>
  <si>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</si>
  <si>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</si>
  <si>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</si>
  <si>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Ostali nespomenuti rashodi poslovanja</t>
  </si>
  <si>
    <t>Knjige-UDŽBENICI NISU RADNI</t>
  </si>
  <si>
    <t>Knjige, umjetnička djela i ostale izložbene vrijednosti</t>
  </si>
  <si>
    <t>Ostale naknade građanima i kućanstvima u naravi</t>
  </si>
  <si>
    <t>Ostale naknade građanima i kućanstvima iz proračuna</t>
  </si>
  <si>
    <t>Naknada građanima i kućanstvima na temelju osiguranja i druge naknade</t>
  </si>
  <si>
    <t>POMOĆI - OŠ</t>
  </si>
  <si>
    <t>Izvor financiranja 5.K.</t>
  </si>
  <si>
    <t>NABAVA UDŽBENIKA</t>
  </si>
  <si>
    <t>Tekući projekt T100020</t>
  </si>
  <si>
    <t>Naknade građanima i kućanstvima u novcu</t>
  </si>
  <si>
    <t>Naknade građanima i kućanstvima na temelju osiguranja i druge naknade</t>
  </si>
  <si>
    <t>Materijal i sirovine</t>
  </si>
  <si>
    <t>Rashodi za materijal i energiju</t>
  </si>
  <si>
    <t>PRIJEVOZ UČENIKA S TEŠKOĆAMA</t>
  </si>
  <si>
    <t>Tekući projekt T100019</t>
  </si>
  <si>
    <t>Usluge tekućeg i investicijs.održavanja</t>
  </si>
  <si>
    <t>Rashodi za usluge</t>
  </si>
  <si>
    <t>Materijal za tekuće i inv.održavanje</t>
  </si>
  <si>
    <t>TEKUĆE I INVESTICIJSKO ODRŽAVANJE</t>
  </si>
  <si>
    <t>Tekući projekt T100011</t>
  </si>
  <si>
    <t>Uredska oprema i namještaj</t>
  </si>
  <si>
    <t>Postrojenje i oprema</t>
  </si>
  <si>
    <t>Rashodi za nabavu proizvodne dugotrajne imovine</t>
  </si>
  <si>
    <t>Rashodi za nefinancijsku imovinu</t>
  </si>
  <si>
    <t>Dodatna ulaganja na građevinskim objektima</t>
  </si>
  <si>
    <t>Rashodi za dodatna ulaganja na nefinancijskoj imovini</t>
  </si>
  <si>
    <t>DODATNA ULAGANJA</t>
  </si>
  <si>
    <t>Tekući projekt T100013</t>
  </si>
  <si>
    <t>Knjige</t>
  </si>
  <si>
    <t>OPREMA ŠKOLA</t>
  </si>
  <si>
    <t>Tekući projekt T100012</t>
  </si>
  <si>
    <t>Doprinos za obvezno zdravstveno osiguranje</t>
  </si>
  <si>
    <t>Doprinosi na plaće</t>
  </si>
  <si>
    <t>Ostali rashodi za zaposlene</t>
  </si>
  <si>
    <t>Plaće za redovan rad</t>
  </si>
  <si>
    <t>Plaće (bruto)</t>
  </si>
  <si>
    <t>Postrojenja i oprema</t>
  </si>
  <si>
    <t>Službena putovanja</t>
  </si>
  <si>
    <t>Naknade troškova zaposlenima</t>
  </si>
  <si>
    <t>DONACIJE - OŠ</t>
  </si>
  <si>
    <t>Izvor financiranja 6.3.</t>
  </si>
  <si>
    <t>PRIHODI ZA POSEBNE NAMJENE - OŠ</t>
  </si>
  <si>
    <t>Izvor financiranja 4.L.</t>
  </si>
  <si>
    <t>OSTALE IZVANUČIONIČKE AKTIVNOSTI</t>
  </si>
  <si>
    <t>Tekući projekt T100010</t>
  </si>
  <si>
    <t>Tekući projekt T100009</t>
  </si>
  <si>
    <t>VLASTITI PRIHODI</t>
  </si>
  <si>
    <t>Izvor financiranja 3.3.</t>
  </si>
  <si>
    <t>UČENIČKE ZADRUGE</t>
  </si>
  <si>
    <t>Tekući projekt T100008</t>
  </si>
  <si>
    <t>Intelektualne i osobne usluge</t>
  </si>
  <si>
    <t>Zdravstvene i veterinarske usluge</t>
  </si>
  <si>
    <t>Sitni inventar i auto gume</t>
  </si>
  <si>
    <t>Uredski materijal i ost. Materijal</t>
  </si>
  <si>
    <t>Naknada za prijevoz, rad na terenu i odv. život</t>
  </si>
  <si>
    <t>Doprinos za obvezno zdravstveno osiguranje u slučaju nezaposlenosti - tužbe</t>
  </si>
  <si>
    <t>PRODUŽENI BORAVAK</t>
  </si>
  <si>
    <t>Tekući projekt T10006</t>
  </si>
  <si>
    <t>OBLJETNICA ŠKOLE</t>
  </si>
  <si>
    <t>Tekući projekt T100005</t>
  </si>
  <si>
    <t>Ostale usluge</t>
  </si>
  <si>
    <t>Računalne usluge</t>
  </si>
  <si>
    <t>Ostale naknade troškova zaposlenima</t>
  </si>
  <si>
    <t>Stručno usavršavanje zaposlenika</t>
  </si>
  <si>
    <t>Zakupnine i najamnine</t>
  </si>
  <si>
    <t>Komunalne usluge</t>
  </si>
  <si>
    <t>Usluge promidžbe i informiranja</t>
  </si>
  <si>
    <t>Usluge tekućeg i investicijskog održavanja</t>
  </si>
  <si>
    <t>Usluge telefona, pošte i prijevoza</t>
  </si>
  <si>
    <t>Službena, radna i zaštitna odjeća i obuća</t>
  </si>
  <si>
    <t>Materijal za tekuće i investicijsko održavanje</t>
  </si>
  <si>
    <t>Energija</t>
  </si>
  <si>
    <t>Uredski i ostali materijal</t>
  </si>
  <si>
    <t>Materijal i dijelovi tekućeg i investicijskog održavanja</t>
  </si>
  <si>
    <t>ŠKOLSKA KUHINJA</t>
  </si>
  <si>
    <t>Tekući projekt T100031</t>
  </si>
  <si>
    <t>Ostale usluge za komunikaciju i prijevoz</t>
  </si>
  <si>
    <t>Sitan inventar i auto gume</t>
  </si>
  <si>
    <t>Uredski materijal i ostali materijalni rashodi</t>
  </si>
  <si>
    <t>NATJECANJA</t>
  </si>
  <si>
    <t>Tekući projekt T100002</t>
  </si>
  <si>
    <t>Reprezentacija</t>
  </si>
  <si>
    <t>ŽUPANIJSKA STRUČNA VIJEĆA</t>
  </si>
  <si>
    <t>Tekući projekt T100001</t>
  </si>
  <si>
    <t>Zatezne kamate</t>
  </si>
  <si>
    <t>Financijski rashodi</t>
  </si>
  <si>
    <t>Troškovi sudskih postupaka</t>
  </si>
  <si>
    <t>Pristojbe i naknade</t>
  </si>
  <si>
    <t>Naknada za prijevoz, rad nat. i odvojeni život</t>
  </si>
  <si>
    <t>ADMINISTRATIVNO, TEHNIČKO I STRUČNO OSOBLJE</t>
  </si>
  <si>
    <t>Aktivnost A100002</t>
  </si>
  <si>
    <t>Uređaji, strojevi i oprema za ost namjene</t>
  </si>
  <si>
    <t>Rashodi za nabavu proizved. dugotrajne imovine</t>
  </si>
  <si>
    <t>Bankarske usluge i usluge platnog prom.</t>
  </si>
  <si>
    <t>Ostali financijski rashodi</t>
  </si>
  <si>
    <t>Pristojbe i naknade-nezap.invalida</t>
  </si>
  <si>
    <t>Članarine</t>
  </si>
  <si>
    <t>Materijal i dijelovi za tekuće i investicijsko održavanje</t>
  </si>
  <si>
    <t>VLASTITI PRIHODI - OŠ</t>
  </si>
  <si>
    <t>Izvor financiranja 3.</t>
  </si>
  <si>
    <t>RASHODI POSLOVANJA</t>
  </si>
  <si>
    <t>Aktivnost A100001</t>
  </si>
  <si>
    <t>PROGRAM OSNOVNIH ŠKOLA IZVAN ŽUPANIJSKOG PRORAČUNA</t>
  </si>
  <si>
    <t>Program 1001</t>
  </si>
  <si>
    <t>TEKUĆE I INVESTICIJSKO ODRŽAVANJE U ŠKOLSTVO</t>
  </si>
  <si>
    <t>Program 1003</t>
  </si>
  <si>
    <t>Opći prihodi i primici</t>
  </si>
  <si>
    <t>Izvor financiranja 1.1.</t>
  </si>
  <si>
    <t xml:space="preserve">KAPITALNO ULAGANJE </t>
  </si>
  <si>
    <t>Program 1002</t>
  </si>
  <si>
    <t>Naknade građanima i kućanstvima iz EU sredstava - Školska shema I Medni dan</t>
  </si>
  <si>
    <t>NOVA ŠKOLSKA SHEMA VOĆA I POVRĆA TE MLIJEKA I MLIJEČNIH PROIZVODA</t>
  </si>
  <si>
    <t>POTICAJ KORIŠTENJA SREDSTAVA IZ FONDOVA EU</t>
  </si>
  <si>
    <t>Doprinos za obvezno zdravst. osiguranje u slučaju nezap.i - tužbe</t>
  </si>
  <si>
    <t>Prsten potpore VII</t>
  </si>
  <si>
    <t>Tekući projekt T100055</t>
  </si>
  <si>
    <t>Prsten potpore VI</t>
  </si>
  <si>
    <t>Tekući projekt T100054</t>
  </si>
  <si>
    <t>Prsten potpore V</t>
  </si>
  <si>
    <t>Tekući projekt T100047</t>
  </si>
  <si>
    <t>Intelektulane usluge</t>
  </si>
  <si>
    <t>e- tehničar</t>
  </si>
  <si>
    <t>Tekući projekt T100041</t>
  </si>
  <si>
    <t>Naknade za rad predstavničkih i izvršnih tijela, povjerenstva i slično</t>
  </si>
  <si>
    <t>Tekući projekti T100003</t>
  </si>
  <si>
    <t>POJAČANI STANDARD U ŠKOLSTVU</t>
  </si>
  <si>
    <t>Enargija</t>
  </si>
  <si>
    <t>Energenti</t>
  </si>
  <si>
    <t>Aktivnost A100003</t>
  </si>
  <si>
    <t>Decentralizirana sredstva - OŠ</t>
  </si>
  <si>
    <t>Izvor financiranja 4.1.</t>
  </si>
  <si>
    <t>TEKUĆE I INVESTICIJSKO ODRŽAVANJE- MINIMALNI STANDARD</t>
  </si>
  <si>
    <t>Bankarske usluge i usluge platnog prometa</t>
  </si>
  <si>
    <t>Financijski  rashodi</t>
  </si>
  <si>
    <t>Pristojbe i naknade-provjera diploma</t>
  </si>
  <si>
    <t>Članarine i norme</t>
  </si>
  <si>
    <t>Premije osiguranja</t>
  </si>
  <si>
    <t>službena, radna i zaštitna odjeća i obuća</t>
  </si>
  <si>
    <t>MINIMALNI STANDARD U OSNOVNOM ŠKOLSTVU - MATERIJALNI RASHODI</t>
  </si>
  <si>
    <t>PROGRAM 1001</t>
  </si>
  <si>
    <t>Nagrade građanima i kućanst</t>
  </si>
  <si>
    <t>prihodi po posebnim propisima</t>
  </si>
  <si>
    <t>Vlastiti prihodi</t>
  </si>
  <si>
    <t>Tekući projekt T100058</t>
  </si>
  <si>
    <t>Ravnateljica</t>
  </si>
  <si>
    <t>Vesna Javor</t>
  </si>
  <si>
    <t>Predsjednica Školskog odbora</t>
  </si>
  <si>
    <t>Gordana Štefančić</t>
  </si>
  <si>
    <t>FINANCIJSKI PLAN PRORAČUNSKOG KORISNIKA JEDINICE LOKALNE I PODRUČNE (REGIONALNE) SAMOUPRAVE 
ZA 2025. I PROJEKCIJA ZA 2026. I 2027. GODINU</t>
  </si>
  <si>
    <t>Izvršenje 2023.</t>
  </si>
  <si>
    <t>Plan za 2025.</t>
  </si>
  <si>
    <t>Projekcija 
za 2027.</t>
  </si>
  <si>
    <t>Poslovni objekti</t>
  </si>
  <si>
    <t>REKONSTR. I DOGRADNJA OŠ IP</t>
  </si>
  <si>
    <t>Kapitalni projekt K100147</t>
  </si>
  <si>
    <t>Tekući projekt T100016</t>
  </si>
  <si>
    <t>KNJIGE ZA ŠKOLSKU KNJIŽNICU</t>
  </si>
  <si>
    <t>Knjige u knjižnicama</t>
  </si>
  <si>
    <t>Tekući projekt T100053</t>
  </si>
  <si>
    <t>Naknade građanima i kućanstvima u naravi</t>
  </si>
  <si>
    <t>Naknade građanima i i kućanstvima u novcu</t>
  </si>
  <si>
    <t>licence</t>
  </si>
  <si>
    <t>Tekući projekt T100027</t>
  </si>
  <si>
    <t>OPSKRBA BESPL. ZALIHAMA MESTR. POTR.</t>
  </si>
  <si>
    <t>Tekuće donacije</t>
  </si>
  <si>
    <t>Tekuće donacije u naravi</t>
  </si>
  <si>
    <t>Prsten potpore VIII</t>
  </si>
  <si>
    <t>4.1. Decentralizirana</t>
  </si>
  <si>
    <t>4.L. prihodi za posebne namjene</t>
  </si>
  <si>
    <t>6 Donacije</t>
  </si>
  <si>
    <t>6.3. donacije</t>
  </si>
  <si>
    <t>5.K. pomoći</t>
  </si>
  <si>
    <t>Tekućo plan 2024.</t>
  </si>
  <si>
    <t>09 OBRAZOVANJE</t>
  </si>
  <si>
    <t>091 Predškolsko i osnovno obrazovanje</t>
  </si>
  <si>
    <t>0912 Osnovno obratovanje</t>
  </si>
  <si>
    <t>096 dodatne usluge u obrazovanju</t>
  </si>
  <si>
    <t>Proračun za 2025.</t>
  </si>
  <si>
    <t>Projekcija proračuna
za 2027.</t>
  </si>
  <si>
    <t>ostali rashodi</t>
  </si>
  <si>
    <t>tek. Prijenos</t>
  </si>
  <si>
    <t>Indeks</t>
  </si>
  <si>
    <t>Relaizacija 01.-06.2025</t>
  </si>
  <si>
    <t>Oprema za održavanje i zaštitu</t>
  </si>
  <si>
    <t>Oprema škola</t>
  </si>
  <si>
    <t xml:space="preserve">IZVRŠENJE FINANCIJSKOG PLANA PRORAČUNSKOG KORISNIKA JEDINICE LOKALNE I PODRUČNE (REGIONALNE) SAMOUPRAVE 
30.06.2025. </t>
  </si>
  <si>
    <t>IZVRŠENJE FINANCIJSKOG PLANA PRORAČUNSKOG KORISNIKA JEDINICE LOKALNE I PODRUČNE (REGIONALNE) SAMOUPRAVE 
30.06.2025</t>
  </si>
  <si>
    <t>Realizacija 30.06.2025.</t>
  </si>
  <si>
    <t>3 Vlastiti prihodi i primici</t>
  </si>
  <si>
    <t>31 Vlastiti prihodi i primici</t>
  </si>
  <si>
    <t>Izvršenje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</si>
</sst>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E7E6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30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0" fillId="2" borderId="0" xfId="0" applyFill="1"/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22" fillId="0" borderId="4" xfId="1" applyFont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indent="1"/>
    </xf>
    <xf numFmtId="0" fontId="22" fillId="0" borderId="2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wrapText="1"/>
    </xf>
    <xf numFmtId="0" fontId="0" fillId="5" borderId="0" xfId="0" applyFill="1"/>
    <xf numFmtId="4" fontId="3" fillId="5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wrapText="1"/>
    </xf>
    <xf numFmtId="0" fontId="6" fillId="5" borderId="4" xfId="0" applyFont="1" applyFill="1" applyBorder="1" applyAlignment="1">
      <alignment horizontal="left" vertical="center" wrapText="1" indent="1"/>
    </xf>
    <xf numFmtId="0" fontId="23" fillId="5" borderId="2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0" fillId="6" borderId="0" xfId="0" applyFill="1"/>
    <xf numFmtId="4" fontId="3" fillId="6" borderId="3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wrapText="1"/>
    </xf>
    <xf numFmtId="0" fontId="6" fillId="6" borderId="4" xfId="0" applyFont="1" applyFill="1" applyBorder="1" applyAlignment="1">
      <alignment horizontal="left" vertical="center" wrapText="1" indent="1"/>
    </xf>
    <xf numFmtId="0" fontId="23" fillId="6" borderId="2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0" fillId="7" borderId="0" xfId="0" applyFill="1"/>
    <xf numFmtId="4" fontId="3" fillId="7" borderId="3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wrapText="1"/>
    </xf>
    <xf numFmtId="0" fontId="6" fillId="7" borderId="4" xfId="0" applyFont="1" applyFill="1" applyBorder="1" applyAlignment="1">
      <alignment horizontal="left" vertical="center" wrapText="1" indent="1"/>
    </xf>
    <xf numFmtId="0" fontId="23" fillId="7" borderId="2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0" fillId="8" borderId="0" xfId="0" applyFill="1"/>
    <xf numFmtId="4" fontId="3" fillId="8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0" fontId="23" fillId="8" borderId="4" xfId="1" applyFont="1" applyFill="1" applyBorder="1" applyAlignment="1">
      <alignment horizontal="left" vertical="center" wrapText="1" readingOrder="1"/>
    </xf>
    <xf numFmtId="0" fontId="6" fillId="8" borderId="4" xfId="0" applyFont="1" applyFill="1" applyBorder="1" applyAlignment="1">
      <alignment horizontal="left" vertical="center" wrapText="1" indent="1"/>
    </xf>
    <xf numFmtId="0" fontId="23" fillId="8" borderId="2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23" fillId="6" borderId="3" xfId="1" applyFont="1" applyFill="1" applyBorder="1" applyAlignment="1">
      <alignment horizontal="left" vertical="center" wrapText="1" readingOrder="1"/>
    </xf>
    <xf numFmtId="0" fontId="3" fillId="6" borderId="1" xfId="0" applyFont="1" applyFill="1" applyBorder="1" applyAlignment="1">
      <alignment horizontal="left" vertical="center" wrapText="1" indent="1"/>
    </xf>
    <xf numFmtId="0" fontId="23" fillId="7" borderId="3" xfId="1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left" vertical="center" wrapText="1" indent="1"/>
    </xf>
    <xf numFmtId="0" fontId="23" fillId="5" borderId="4" xfId="1" applyFont="1" applyFill="1" applyBorder="1" applyAlignment="1">
      <alignment horizontal="left" vertical="center" wrapText="1" readingOrder="1"/>
    </xf>
    <xf numFmtId="0" fontId="23" fillId="6" borderId="4" xfId="1" applyFont="1" applyFill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3" fillId="5" borderId="4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wrapText="1"/>
    </xf>
    <xf numFmtId="0" fontId="3" fillId="6" borderId="4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center" wrapText="1"/>
    </xf>
    <xf numFmtId="0" fontId="24" fillId="5" borderId="3" xfId="0" applyFont="1" applyFill="1" applyBorder="1" applyAlignment="1">
      <alignment wrapText="1"/>
    </xf>
    <xf numFmtId="0" fontId="24" fillId="5" borderId="2" xfId="0" applyFont="1" applyFill="1" applyBorder="1" applyAlignment="1">
      <alignment horizontal="center" wrapText="1"/>
    </xf>
    <xf numFmtId="0" fontId="24" fillId="6" borderId="3" xfId="0" applyFont="1" applyFill="1" applyBorder="1" applyAlignment="1">
      <alignment wrapText="1"/>
    </xf>
    <xf numFmtId="0" fontId="24" fillId="6" borderId="2" xfId="0" applyFont="1" applyFill="1" applyBorder="1" applyAlignment="1">
      <alignment horizontal="center" wrapText="1"/>
    </xf>
    <xf numFmtId="0" fontId="24" fillId="7" borderId="3" xfId="0" applyFont="1" applyFill="1" applyBorder="1" applyAlignment="1">
      <alignment wrapText="1"/>
    </xf>
    <xf numFmtId="0" fontId="24" fillId="7" borderId="2" xfId="0" applyFont="1" applyFill="1" applyBorder="1" applyAlignment="1">
      <alignment horizontal="center" wrapText="1"/>
    </xf>
    <xf numFmtId="0" fontId="23" fillId="7" borderId="4" xfId="1" applyFont="1" applyFill="1" applyBorder="1" applyAlignment="1">
      <alignment horizontal="left" vertical="center" wrapText="1" readingOrder="1"/>
    </xf>
    <xf numFmtId="0" fontId="25" fillId="0" borderId="3" xfId="1" applyFont="1" applyBorder="1" applyAlignment="1">
      <alignment vertical="center" wrapText="1" readingOrder="1"/>
    </xf>
    <xf numFmtId="0" fontId="26" fillId="5" borderId="3" xfId="1" applyFont="1" applyFill="1" applyBorder="1" applyAlignment="1">
      <alignment vertical="center" wrapText="1" readingOrder="1"/>
    </xf>
    <xf numFmtId="0" fontId="26" fillId="6" borderId="3" xfId="1" applyFont="1" applyFill="1" applyBorder="1" applyAlignment="1">
      <alignment vertical="center" wrapText="1" readingOrder="1"/>
    </xf>
    <xf numFmtId="0" fontId="26" fillId="9" borderId="3" xfId="1" applyFont="1" applyFill="1" applyBorder="1" applyAlignment="1">
      <alignment vertical="center" wrapText="1" readingOrder="1"/>
    </xf>
    <xf numFmtId="0" fontId="3" fillId="8" borderId="4" xfId="0" applyFont="1" applyFill="1" applyBorder="1" applyAlignment="1">
      <alignment horizontal="left" vertical="center" wrapText="1" indent="1"/>
    </xf>
    <xf numFmtId="0" fontId="22" fillId="8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wrapText="1"/>
    </xf>
    <xf numFmtId="0" fontId="6" fillId="6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wrapText="1"/>
    </xf>
    <xf numFmtId="0" fontId="6" fillId="7" borderId="2" xfId="0" applyFont="1" applyFill="1" applyBorder="1" applyAlignment="1">
      <alignment horizontal="left" vertical="center" wrapText="1" indent="1"/>
    </xf>
    <xf numFmtId="0" fontId="22" fillId="0" borderId="3" xfId="1" applyFont="1" applyBorder="1" applyAlignment="1">
      <alignment horizontal="left" vertical="center" wrapText="1" readingOrder="1"/>
    </xf>
    <xf numFmtId="0" fontId="27" fillId="5" borderId="3" xfId="1" applyFont="1" applyFill="1" applyBorder="1" applyAlignment="1">
      <alignment horizontal="left" vertical="center" wrapText="1" readingOrder="1"/>
    </xf>
    <xf numFmtId="0" fontId="27" fillId="5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left" vertical="center" wrapText="1" readingOrder="1"/>
    </xf>
    <xf numFmtId="0" fontId="27" fillId="6" borderId="2" xfId="1" applyFont="1" applyFill="1" applyBorder="1" applyAlignment="1">
      <alignment horizontal="center" vertical="center" wrapText="1"/>
    </xf>
    <xf numFmtId="0" fontId="27" fillId="7" borderId="3" xfId="1" applyFont="1" applyFill="1" applyBorder="1" applyAlignment="1">
      <alignment horizontal="left" vertical="center" wrapText="1" readingOrder="1"/>
    </xf>
    <xf numFmtId="0" fontId="27" fillId="7" borderId="2" xfId="1" applyFont="1" applyFill="1" applyBorder="1" applyAlignment="1">
      <alignment horizontal="center" vertical="center" wrapText="1"/>
    </xf>
    <xf numFmtId="0" fontId="22" fillId="8" borderId="4" xfId="1" applyFont="1" applyFill="1" applyBorder="1" applyAlignment="1">
      <alignment horizontal="left" vertical="center" wrapText="1" readingOrder="1"/>
    </xf>
    <xf numFmtId="0" fontId="6" fillId="8" borderId="1" xfId="0" applyFont="1" applyFill="1" applyBorder="1"/>
    <xf numFmtId="0" fontId="6" fillId="8" borderId="4" xfId="0" applyFont="1" applyFill="1" applyBorder="1" applyAlignment="1">
      <alignment wrapText="1"/>
    </xf>
    <xf numFmtId="0" fontId="6" fillId="8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0" fontId="0" fillId="10" borderId="0" xfId="0" applyFill="1"/>
    <xf numFmtId="4" fontId="3" fillId="10" borderId="3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0" fontId="6" fillId="10" borderId="4" xfId="0" applyFont="1" applyFill="1" applyBorder="1" applyAlignment="1">
      <alignment wrapText="1"/>
    </xf>
    <xf numFmtId="0" fontId="6" fillId="10" borderId="4" xfId="0" applyFont="1" applyFill="1" applyBorder="1" applyAlignment="1">
      <alignment horizontal="left" vertical="center" wrapText="1" indent="1"/>
    </xf>
    <xf numFmtId="0" fontId="6" fillId="10" borderId="2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wrapText="1"/>
    </xf>
    <xf numFmtId="0" fontId="3" fillId="10" borderId="3" xfId="0" applyFont="1" applyFill="1" applyBorder="1" applyAlignment="1">
      <alignment wrapText="1"/>
    </xf>
    <xf numFmtId="0" fontId="3" fillId="10" borderId="4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22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28" fillId="0" borderId="0" xfId="0" applyFont="1"/>
    <xf numFmtId="0" fontId="28" fillId="2" borderId="0" xfId="0" applyFont="1" applyFill="1"/>
    <xf numFmtId="0" fontId="6" fillId="11" borderId="4" xfId="0" applyFont="1" applyFill="1" applyBorder="1" applyAlignment="1">
      <alignment wrapText="1"/>
    </xf>
    <xf numFmtId="0" fontId="6" fillId="11" borderId="4" xfId="0" applyFont="1" applyFill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0" fontId="6" fillId="11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vertical="center" wrapText="1"/>
    </xf>
    <xf numFmtId="0" fontId="0" fillId="11" borderId="0" xfId="0" applyFill="1"/>
    <xf numFmtId="4" fontId="3" fillId="11" borderId="3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0" fontId="0" fillId="12" borderId="0" xfId="0" applyFill="1"/>
    <xf numFmtId="4" fontId="3" fillId="12" borderId="3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0" fontId="6" fillId="12" borderId="4" xfId="0" applyFont="1" applyFill="1" applyBorder="1" applyAlignment="1">
      <alignment wrapText="1"/>
    </xf>
    <xf numFmtId="0" fontId="3" fillId="12" borderId="4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wrapText="1"/>
    </xf>
    <xf numFmtId="4" fontId="7" fillId="13" borderId="4" xfId="0" applyNumberFormat="1" applyFont="1" applyFill="1" applyBorder="1" applyAlignment="1">
      <alignment horizontal="right"/>
    </xf>
    <xf numFmtId="0" fontId="9" fillId="13" borderId="4" xfId="0" applyFont="1" applyFill="1" applyBorder="1" applyAlignment="1">
      <alignment horizontal="left" vertical="center" wrapText="1"/>
    </xf>
    <xf numFmtId="0" fontId="9" fillId="13" borderId="4" xfId="0" applyFont="1" applyFill="1" applyBorder="1" applyAlignment="1">
      <alignment vertical="center"/>
    </xf>
    <xf numFmtId="0" fontId="9" fillId="13" borderId="2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29" fillId="13" borderId="0" xfId="0" applyFont="1" applyFill="1"/>
    <xf numFmtId="0" fontId="29" fillId="2" borderId="0" xfId="0" applyFont="1" applyFill="1"/>
    <xf numFmtId="0" fontId="6" fillId="7" borderId="4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11" borderId="3" xfId="0" applyFont="1" applyFill="1" applyBorder="1" applyAlignment="1">
      <alignment wrapText="1"/>
    </xf>
    <xf numFmtId="0" fontId="0" fillId="14" borderId="0" xfId="0" applyFill="1"/>
    <xf numFmtId="4" fontId="3" fillId="14" borderId="4" xfId="0" applyNumberFormat="1" applyFont="1" applyFill="1" applyBorder="1" applyAlignment="1">
      <alignment horizontal="right"/>
    </xf>
    <xf numFmtId="0" fontId="6" fillId="14" borderId="3" xfId="0" applyFont="1" applyFill="1" applyBorder="1" applyAlignment="1">
      <alignment wrapText="1"/>
    </xf>
    <xf numFmtId="0" fontId="3" fillId="14" borderId="4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left" vertical="center" wrapText="1" indent="1"/>
    </xf>
    <xf numFmtId="0" fontId="29" fillId="5" borderId="0" xfId="0" applyFont="1" applyFill="1"/>
    <xf numFmtId="4" fontId="7" fillId="5" borderId="4" xfId="0" applyNumberFormat="1" applyFont="1" applyFill="1" applyBorder="1" applyAlignment="1">
      <alignment horizontal="right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horizontal="left" vertical="center" wrapText="1"/>
    </xf>
    <xf numFmtId="0" fontId="6" fillId="14" borderId="4" xfId="0" applyFont="1" applyFill="1" applyBorder="1" applyAlignment="1">
      <alignment vertical="center" wrapText="1"/>
    </xf>
    <xf numFmtId="0" fontId="6" fillId="14" borderId="2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0" fillId="0" borderId="3" xfId="0" applyBorder="1"/>
    <xf numFmtId="0" fontId="1" fillId="0" borderId="3" xfId="0" applyFont="1" applyBorder="1"/>
    <xf numFmtId="4" fontId="0" fillId="0" borderId="3" xfId="0" applyNumberFormat="1" applyBorder="1"/>
    <xf numFmtId="4" fontId="3" fillId="15" borderId="4" xfId="0" applyNumberFormat="1" applyFont="1" applyFill="1" applyBorder="1" applyAlignment="1">
      <alignment horizontal="right"/>
    </xf>
    <xf numFmtId="4" fontId="3" fillId="16" borderId="4" xfId="0" applyNumberFormat="1" applyFont="1" applyFill="1" applyBorder="1" applyAlignment="1">
      <alignment horizontal="right"/>
    </xf>
    <xf numFmtId="4" fontId="3" fillId="17" borderId="4" xfId="0" applyNumberFormat="1" applyFont="1" applyFill="1" applyBorder="1" applyAlignment="1">
      <alignment horizontal="right"/>
    </xf>
    <xf numFmtId="4" fontId="3" fillId="18" borderId="4" xfId="0" applyNumberFormat="1" applyFont="1" applyFill="1" applyBorder="1" applyAlignment="1">
      <alignment horizontal="right"/>
    </xf>
    <xf numFmtId="4" fontId="7" fillId="19" borderId="4" xfId="0" applyNumberFormat="1" applyFont="1" applyFill="1" applyBorder="1" applyAlignment="1">
      <alignment horizontal="right"/>
    </xf>
    <xf numFmtId="4" fontId="3" fillId="19" borderId="4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4" fontId="0" fillId="0" borderId="0" xfId="0" applyNumberFormat="1"/>
    <xf numFmtId="2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1" xr:uid="{2AE471DF-C9F0-420A-918F-14F2964CE735}"/>
    <cellStyle name="Normalno" xfId="0" builtinId="0"/>
  </cellStyles>
  <dxfs count="0"/>
  <tableStyles count="0" defaultTableStyle="TableStyleMedium2" defaultPivotStyle="PivotStyleLight16"/>
  <colors>
    <mruColors>
      <color rgb="FFE7E6E6"/>
      <color rgb="FF757171"/>
      <color rgb="FFFFF2CC"/>
      <color rgb="FF5B9BD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workbookViewId="0">
      <selection activeCell="K26" sqref="K26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266" t="str">
        <f>'Račun financiranja po izvorima'!$A$1</f>
        <v>IZVRŠENJE FINANCIJSKOG PLANA PRORAČUNSKOG KORISNIKA JEDINICE LOKALNE I PODRUČNE (REGIONALNE) SAMOUPRAVE 
30.06.2025</v>
      </c>
      <c r="B1" s="266"/>
      <c r="C1" s="266"/>
      <c r="D1" s="266"/>
      <c r="E1" s="266"/>
      <c r="F1" s="266"/>
      <c r="G1" s="266"/>
      <c r="H1" s="266"/>
    </row>
    <row r="2" spans="1:8" ht="15" customHeight="1" x14ac:dyDescent="0.25">
      <c r="A2" s="25"/>
      <c r="B2" s="25"/>
      <c r="C2" s="25"/>
      <c r="D2" s="25"/>
      <c r="E2" s="25"/>
      <c r="F2" s="25"/>
      <c r="G2" s="25"/>
      <c r="H2" s="25"/>
    </row>
    <row r="3" spans="1:8" ht="15.75" customHeight="1" x14ac:dyDescent="0.25">
      <c r="A3" s="266" t="s">
        <v>24</v>
      </c>
      <c r="B3" s="266"/>
      <c r="C3" s="266"/>
      <c r="D3" s="266"/>
      <c r="E3" s="266"/>
      <c r="F3" s="266"/>
      <c r="G3" s="266"/>
      <c r="H3" s="266"/>
    </row>
    <row r="4" spans="1:8" ht="15" customHeight="1" x14ac:dyDescent="0.25">
      <c r="A4" s="25"/>
      <c r="B4" s="25"/>
      <c r="C4" s="25"/>
      <c r="D4" s="25"/>
      <c r="E4" s="25"/>
      <c r="F4" s="25"/>
      <c r="G4" s="5"/>
      <c r="H4" s="5"/>
    </row>
    <row r="5" spans="1:8" ht="15.75" x14ac:dyDescent="0.25">
      <c r="A5" s="266" t="s">
        <v>30</v>
      </c>
      <c r="B5" s="268"/>
      <c r="C5" s="268"/>
      <c r="D5" s="268"/>
      <c r="E5" s="268"/>
      <c r="F5" s="268"/>
      <c r="G5" s="268"/>
      <c r="H5" s="268"/>
    </row>
    <row r="6" spans="1:8" ht="18" x14ac:dyDescent="0.25">
      <c r="A6" s="1"/>
      <c r="B6" s="2"/>
      <c r="C6" s="2"/>
      <c r="D6" s="2"/>
      <c r="E6" s="6"/>
      <c r="F6" s="7"/>
      <c r="G6" s="7"/>
      <c r="H6" s="36" t="s">
        <v>39</v>
      </c>
    </row>
    <row r="7" spans="1:8" x14ac:dyDescent="0.25">
      <c r="A7" s="29"/>
      <c r="B7" s="30"/>
      <c r="C7" s="30"/>
      <c r="D7" s="31"/>
      <c r="E7" s="32"/>
      <c r="F7" s="3" t="s">
        <v>253</v>
      </c>
      <c r="G7" s="3" t="s">
        <v>263</v>
      </c>
      <c r="H7" s="3" t="s">
        <v>257</v>
      </c>
    </row>
    <row r="8" spans="1:8" x14ac:dyDescent="0.25">
      <c r="A8" s="269" t="s">
        <v>0</v>
      </c>
      <c r="B8" s="270"/>
      <c r="C8" s="270"/>
      <c r="D8" s="270"/>
      <c r="E8" s="271"/>
      <c r="F8" s="33">
        <f t="shared" ref="F8:H8" si="0">F9+F10</f>
        <v>1930524</v>
      </c>
      <c r="G8" s="33">
        <f t="shared" si="0"/>
        <v>1085170.5</v>
      </c>
      <c r="H8" s="33">
        <f>SUM(G8/F8)*100</f>
        <v>56.211189293683994</v>
      </c>
    </row>
    <row r="9" spans="1:8" x14ac:dyDescent="0.25">
      <c r="A9" s="272" t="s">
        <v>40</v>
      </c>
      <c r="B9" s="273"/>
      <c r="C9" s="273"/>
      <c r="D9" s="273"/>
      <c r="E9" s="265"/>
      <c r="F9" s="34">
        <v>1930524</v>
      </c>
      <c r="G9" s="34">
        <v>1085170.5</v>
      </c>
      <c r="H9" s="34"/>
    </row>
    <row r="10" spans="1:8" x14ac:dyDescent="0.25">
      <c r="A10" s="274" t="s">
        <v>41</v>
      </c>
      <c r="B10" s="265"/>
      <c r="C10" s="265"/>
      <c r="D10" s="265"/>
      <c r="E10" s="265"/>
      <c r="F10" s="34"/>
      <c r="G10" s="34"/>
      <c r="H10" s="34"/>
    </row>
    <row r="11" spans="1:8" x14ac:dyDescent="0.25">
      <c r="A11" s="37" t="s">
        <v>1</v>
      </c>
      <c r="B11" s="45"/>
      <c r="C11" s="45"/>
      <c r="D11" s="45"/>
      <c r="E11" s="45"/>
      <c r="F11" s="33">
        <f t="shared" ref="F11:H11" si="1">F12+F13</f>
        <v>1930524</v>
      </c>
      <c r="G11" s="33">
        <f t="shared" si="1"/>
        <v>1213685.3999999999</v>
      </c>
      <c r="H11" s="33"/>
    </row>
    <row r="12" spans="1:8" x14ac:dyDescent="0.25">
      <c r="A12" s="275" t="s">
        <v>42</v>
      </c>
      <c r="B12" s="273"/>
      <c r="C12" s="273"/>
      <c r="D12" s="273"/>
      <c r="E12" s="273"/>
      <c r="F12" s="34">
        <v>1930524</v>
      </c>
      <c r="G12" s="34">
        <v>1181471.96</v>
      </c>
      <c r="H12" s="34"/>
    </row>
    <row r="13" spans="1:8" x14ac:dyDescent="0.25">
      <c r="A13" s="264" t="s">
        <v>43</v>
      </c>
      <c r="B13" s="265"/>
      <c r="C13" s="265"/>
      <c r="D13" s="265"/>
      <c r="E13" s="265"/>
      <c r="F13" s="47"/>
      <c r="G13" s="47">
        <v>32213.439999999999</v>
      </c>
      <c r="H13" s="46"/>
    </row>
    <row r="14" spans="1:8" x14ac:dyDescent="0.25">
      <c r="A14" s="276" t="s">
        <v>67</v>
      </c>
      <c r="B14" s="270"/>
      <c r="C14" s="270"/>
      <c r="D14" s="270"/>
      <c r="E14" s="270"/>
      <c r="F14" s="33">
        <f t="shared" ref="F14:H14" si="2">F8-F11</f>
        <v>0</v>
      </c>
      <c r="G14" s="33">
        <f t="shared" si="2"/>
        <v>-128514.89999999991</v>
      </c>
      <c r="H14" s="33">
        <f t="shared" si="2"/>
        <v>56.211189293683994</v>
      </c>
    </row>
    <row r="15" spans="1:8" ht="18" x14ac:dyDescent="0.25">
      <c r="A15" s="25"/>
      <c r="B15" s="23"/>
      <c r="C15" s="23"/>
      <c r="D15" s="23"/>
      <c r="E15" s="23"/>
      <c r="F15" s="24"/>
      <c r="G15" s="24"/>
      <c r="H15" s="24"/>
    </row>
    <row r="16" spans="1:8" ht="15.75" x14ac:dyDescent="0.25">
      <c r="A16" s="266" t="s">
        <v>31</v>
      </c>
      <c r="B16" s="268"/>
      <c r="C16" s="268"/>
      <c r="D16" s="268"/>
      <c r="E16" s="268"/>
      <c r="F16" s="268"/>
      <c r="G16" s="268"/>
      <c r="H16" s="268"/>
    </row>
    <row r="17" spans="1:8" ht="18" x14ac:dyDescent="0.25">
      <c r="A17" s="25"/>
      <c r="B17" s="23"/>
      <c r="C17" s="23"/>
      <c r="D17" s="23"/>
      <c r="E17" s="23"/>
      <c r="F17" s="24"/>
      <c r="G17" s="24"/>
      <c r="H17" s="24"/>
    </row>
    <row r="18" spans="1:8" x14ac:dyDescent="0.25">
      <c r="A18" s="29"/>
      <c r="B18" s="30"/>
      <c r="C18" s="30"/>
      <c r="D18" s="31"/>
      <c r="E18" s="32"/>
      <c r="F18" s="3" t="s">
        <v>253</v>
      </c>
      <c r="G18" s="3" t="s">
        <v>263</v>
      </c>
      <c r="H18" s="3" t="s">
        <v>257</v>
      </c>
    </row>
    <row r="19" spans="1:8" x14ac:dyDescent="0.25">
      <c r="A19" s="264" t="s">
        <v>44</v>
      </c>
      <c r="B19" s="265"/>
      <c r="C19" s="265"/>
      <c r="D19" s="265"/>
      <c r="E19" s="265"/>
      <c r="F19" s="47"/>
      <c r="G19" s="47"/>
      <c r="H19" s="46"/>
    </row>
    <row r="20" spans="1:8" x14ac:dyDescent="0.25">
      <c r="A20" s="264" t="s">
        <v>45</v>
      </c>
      <c r="B20" s="265"/>
      <c r="C20" s="265"/>
      <c r="D20" s="265"/>
      <c r="E20" s="265"/>
      <c r="F20" s="47"/>
      <c r="G20" s="47"/>
      <c r="H20" s="46"/>
    </row>
    <row r="21" spans="1:8" x14ac:dyDescent="0.25">
      <c r="A21" s="276" t="s">
        <v>2</v>
      </c>
      <c r="B21" s="270"/>
      <c r="C21" s="270"/>
      <c r="D21" s="270"/>
      <c r="E21" s="270"/>
      <c r="F21" s="33">
        <f t="shared" ref="F21:H21" si="3">F19-F20</f>
        <v>0</v>
      </c>
      <c r="G21" s="33">
        <f t="shared" si="3"/>
        <v>0</v>
      </c>
      <c r="H21" s="33">
        <f t="shared" si="3"/>
        <v>0</v>
      </c>
    </row>
    <row r="22" spans="1:8" x14ac:dyDescent="0.25">
      <c r="A22" s="276" t="s">
        <v>68</v>
      </c>
      <c r="B22" s="270"/>
      <c r="C22" s="270"/>
      <c r="D22" s="270"/>
      <c r="E22" s="270"/>
      <c r="F22" s="33">
        <f t="shared" ref="F22:H22" si="4">F14+F21</f>
        <v>0</v>
      </c>
      <c r="G22" s="33">
        <f t="shared" si="4"/>
        <v>-128514.89999999991</v>
      </c>
      <c r="H22" s="33">
        <f t="shared" si="4"/>
        <v>56.211189293683994</v>
      </c>
    </row>
    <row r="23" spans="1:8" ht="18" x14ac:dyDescent="0.25">
      <c r="A23" s="22"/>
      <c r="B23" s="23"/>
      <c r="C23" s="23"/>
      <c r="D23" s="23"/>
      <c r="E23" s="23"/>
      <c r="F23" s="24"/>
      <c r="G23" s="24"/>
      <c r="H23" s="24"/>
    </row>
    <row r="24" spans="1:8" ht="15.75" x14ac:dyDescent="0.25">
      <c r="A24" s="266" t="s">
        <v>69</v>
      </c>
      <c r="B24" s="268"/>
      <c r="C24" s="268"/>
      <c r="D24" s="268"/>
      <c r="E24" s="268"/>
      <c r="F24" s="268"/>
      <c r="G24" s="268"/>
      <c r="H24" s="268"/>
    </row>
    <row r="25" spans="1:8" ht="15.75" x14ac:dyDescent="0.25">
      <c r="A25" s="43"/>
      <c r="B25" s="44"/>
      <c r="C25" s="44"/>
      <c r="D25" s="44"/>
      <c r="E25" s="44"/>
      <c r="F25" s="44"/>
      <c r="G25" s="44"/>
      <c r="H25" s="44"/>
    </row>
    <row r="26" spans="1:8" x14ac:dyDescent="0.25">
      <c r="A26" s="29"/>
      <c r="B26" s="30"/>
      <c r="C26" s="30"/>
      <c r="D26" s="31"/>
      <c r="E26" s="32"/>
      <c r="F26" s="3" t="s">
        <v>253</v>
      </c>
      <c r="G26" s="3" t="s">
        <v>263</v>
      </c>
      <c r="H26" s="3" t="s">
        <v>257</v>
      </c>
    </row>
    <row r="27" spans="1:8" ht="15" customHeight="1" x14ac:dyDescent="0.25">
      <c r="A27" s="279" t="s">
        <v>70</v>
      </c>
      <c r="B27" s="280"/>
      <c r="C27" s="280"/>
      <c r="D27" s="280"/>
      <c r="E27" s="281"/>
      <c r="F27" s="48">
        <v>12231</v>
      </c>
      <c r="G27" s="48">
        <v>2710.61</v>
      </c>
      <c r="H27" s="48"/>
    </row>
    <row r="28" spans="1:8" ht="15" customHeight="1" x14ac:dyDescent="0.25">
      <c r="A28" s="276" t="s">
        <v>71</v>
      </c>
      <c r="B28" s="270"/>
      <c r="C28" s="270"/>
      <c r="D28" s="270"/>
      <c r="E28" s="270"/>
      <c r="F28" s="50">
        <f t="shared" ref="F28:H28" si="5">F22+F27</f>
        <v>12231</v>
      </c>
      <c r="G28" s="50">
        <f t="shared" si="5"/>
        <v>-125804.28999999991</v>
      </c>
      <c r="H28" s="51"/>
    </row>
    <row r="29" spans="1:8" ht="45" customHeight="1" x14ac:dyDescent="0.25">
      <c r="A29" s="269" t="s">
        <v>72</v>
      </c>
      <c r="B29" s="282"/>
      <c r="C29" s="282"/>
      <c r="D29" s="282"/>
      <c r="E29" s="283"/>
      <c r="F29" s="50">
        <f t="shared" ref="F29:H29" si="6">F14+F21+F27-F28</f>
        <v>0</v>
      </c>
      <c r="G29" s="50">
        <f t="shared" si="6"/>
        <v>0</v>
      </c>
      <c r="H29" s="51">
        <f t="shared" si="6"/>
        <v>56.211189293683994</v>
      </c>
    </row>
    <row r="30" spans="1:8" ht="15.75" x14ac:dyDescent="0.25">
      <c r="A30" s="52"/>
      <c r="B30" s="53"/>
      <c r="C30" s="53"/>
      <c r="D30" s="53"/>
      <c r="E30" s="53"/>
      <c r="F30" s="53"/>
      <c r="G30" s="53"/>
      <c r="H30" s="53"/>
    </row>
    <row r="31" spans="1:8" ht="15.75" x14ac:dyDescent="0.25">
      <c r="A31" s="284" t="s">
        <v>66</v>
      </c>
      <c r="B31" s="284"/>
      <c r="C31" s="284"/>
      <c r="D31" s="284"/>
      <c r="E31" s="284"/>
      <c r="F31" s="284"/>
      <c r="G31" s="284"/>
      <c r="H31" s="284"/>
    </row>
    <row r="32" spans="1:8" ht="18" x14ac:dyDescent="0.25">
      <c r="A32" s="54"/>
      <c r="B32" s="55"/>
      <c r="C32" s="55"/>
      <c r="D32" s="55"/>
      <c r="E32" s="55"/>
      <c r="F32" s="56"/>
      <c r="G32" s="56"/>
      <c r="H32" s="56"/>
    </row>
    <row r="33" spans="1:8" ht="25.5" x14ac:dyDescent="0.25">
      <c r="A33" s="57"/>
      <c r="B33" s="58"/>
      <c r="C33" s="58"/>
      <c r="D33" s="59"/>
      <c r="E33" s="60"/>
      <c r="F33" s="3" t="s">
        <v>253</v>
      </c>
      <c r="G33" s="3" t="s">
        <v>46</v>
      </c>
      <c r="H33" s="3" t="s">
        <v>254</v>
      </c>
    </row>
    <row r="34" spans="1:8" x14ac:dyDescent="0.25">
      <c r="A34" s="279" t="s">
        <v>70</v>
      </c>
      <c r="B34" s="280"/>
      <c r="C34" s="280"/>
      <c r="D34" s="280"/>
      <c r="E34" s="281"/>
      <c r="F34" s="48" t="e">
        <f>#REF!</f>
        <v>#REF!</v>
      </c>
      <c r="G34" s="48" t="e">
        <f>F37</f>
        <v>#REF!</v>
      </c>
      <c r="H34" s="49" t="e">
        <f>G37</f>
        <v>#REF!</v>
      </c>
    </row>
    <row r="35" spans="1:8" ht="28.5" customHeight="1" x14ac:dyDescent="0.25">
      <c r="A35" s="279" t="s">
        <v>73</v>
      </c>
      <c r="B35" s="280"/>
      <c r="C35" s="280"/>
      <c r="D35" s="280"/>
      <c r="E35" s="281"/>
      <c r="F35" s="48">
        <v>0</v>
      </c>
      <c r="G35" s="48">
        <v>0</v>
      </c>
      <c r="H35" s="49">
        <v>0</v>
      </c>
    </row>
    <row r="36" spans="1:8" x14ac:dyDescent="0.25">
      <c r="A36" s="279" t="s">
        <v>74</v>
      </c>
      <c r="B36" s="285"/>
      <c r="C36" s="285"/>
      <c r="D36" s="285"/>
      <c r="E36" s="286"/>
      <c r="F36" s="48">
        <v>0</v>
      </c>
      <c r="G36" s="48">
        <v>0</v>
      </c>
      <c r="H36" s="49">
        <v>0</v>
      </c>
    </row>
    <row r="37" spans="1:8" ht="15" customHeight="1" x14ac:dyDescent="0.25">
      <c r="A37" s="276" t="s">
        <v>71</v>
      </c>
      <c r="B37" s="270"/>
      <c r="C37" s="270"/>
      <c r="D37" s="270"/>
      <c r="E37" s="270"/>
      <c r="F37" s="35" t="e">
        <f t="shared" ref="F37:H37" si="7">F34-F35+F36</f>
        <v>#REF!</v>
      </c>
      <c r="G37" s="35" t="e">
        <f t="shared" si="7"/>
        <v>#REF!</v>
      </c>
      <c r="H37" s="61" t="e">
        <f t="shared" si="7"/>
        <v>#REF!</v>
      </c>
    </row>
    <row r="38" spans="1:8" ht="17.25" customHeight="1" x14ac:dyDescent="0.25"/>
    <row r="39" spans="1:8" x14ac:dyDescent="0.25">
      <c r="A39" s="277"/>
      <c r="B39" s="278"/>
      <c r="C39" s="278"/>
      <c r="D39" s="278"/>
      <c r="E39" s="278"/>
      <c r="F39" s="278"/>
      <c r="G39" s="278"/>
      <c r="H39" s="278"/>
    </row>
    <row r="40" spans="1:8" ht="9" customHeight="1" x14ac:dyDescent="0.25"/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workbookViewId="0">
      <selection activeCell="E4" sqref="E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266" t="str">
        <f>'Račun financiranja po izvorima'!$A$1</f>
        <v>IZVRŠENJE FINANCIJSKOG PLANA PRORAČUNSKOG KORISNIKA JEDINICE LOKALNE I PODRUČNE (REGIONALNE) SAMOUPRAVE 
30.06.2025</v>
      </c>
      <c r="B1" s="266"/>
      <c r="C1" s="266"/>
      <c r="D1" s="266"/>
      <c r="E1" s="266"/>
      <c r="F1" s="26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66" t="s">
        <v>24</v>
      </c>
      <c r="B3" s="266"/>
      <c r="C3" s="266"/>
      <c r="D3" s="266"/>
      <c r="E3" s="266"/>
      <c r="F3" s="266"/>
    </row>
    <row r="4" spans="1:6" ht="15" customHeight="1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266" t="s">
        <v>4</v>
      </c>
      <c r="B5" s="266"/>
      <c r="C5" s="266"/>
      <c r="D5" s="266"/>
      <c r="E5" s="266"/>
      <c r="F5" s="266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266" t="s">
        <v>47</v>
      </c>
      <c r="B7" s="266"/>
      <c r="C7" s="266"/>
      <c r="D7" s="266"/>
      <c r="E7" s="266"/>
      <c r="F7" s="266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21" t="s">
        <v>5</v>
      </c>
      <c r="B9" s="20" t="s">
        <v>6</v>
      </c>
      <c r="C9" s="20" t="s">
        <v>3</v>
      </c>
      <c r="D9" s="21" t="s">
        <v>226</v>
      </c>
      <c r="E9" s="21" t="s">
        <v>266</v>
      </c>
      <c r="F9" s="21" t="s">
        <v>257</v>
      </c>
    </row>
    <row r="10" spans="1:6" x14ac:dyDescent="0.25">
      <c r="A10" s="39"/>
      <c r="B10" s="40"/>
      <c r="C10" s="38" t="s">
        <v>0</v>
      </c>
      <c r="D10" s="306">
        <f>SUM(D12:D15)</f>
        <v>1929022</v>
      </c>
      <c r="E10" s="306">
        <f>SUM(E12:E15)</f>
        <v>1085170.5</v>
      </c>
      <c r="F10" s="305">
        <f>SUM(E10/D10)*100</f>
        <v>56.254957175190334</v>
      </c>
    </row>
    <row r="11" spans="1:6" ht="15.75" customHeight="1" x14ac:dyDescent="0.25">
      <c r="A11" s="11">
        <v>6</v>
      </c>
      <c r="B11" s="11"/>
      <c r="C11" s="11" t="s">
        <v>7</v>
      </c>
      <c r="D11" s="9"/>
      <c r="E11" s="9"/>
      <c r="F11" s="305" t="e">
        <f t="shared" ref="F11:F15" si="0">SUM(E11/D11)*100</f>
        <v>#DIV/0!</v>
      </c>
    </row>
    <row r="12" spans="1:6" ht="38.25" x14ac:dyDescent="0.25">
      <c r="A12" s="11"/>
      <c r="B12" s="16">
        <v>63</v>
      </c>
      <c r="C12" s="16" t="s">
        <v>33</v>
      </c>
      <c r="D12" s="9">
        <v>1680235</v>
      </c>
      <c r="E12" s="9">
        <v>900719.36</v>
      </c>
      <c r="F12" s="305">
        <f t="shared" si="0"/>
        <v>53.60674905593563</v>
      </c>
    </row>
    <row r="13" spans="1:6" ht="25.5" x14ac:dyDescent="0.25">
      <c r="A13" s="11"/>
      <c r="B13" s="16">
        <v>65</v>
      </c>
      <c r="C13" s="16" t="s">
        <v>217</v>
      </c>
      <c r="D13" s="9">
        <v>20155</v>
      </c>
      <c r="E13" s="9">
        <v>16100.26</v>
      </c>
      <c r="F13" s="305">
        <f t="shared" si="0"/>
        <v>79.882212850409331</v>
      </c>
    </row>
    <row r="14" spans="1:6" x14ac:dyDescent="0.25">
      <c r="A14" s="12"/>
      <c r="B14" s="28">
        <v>66</v>
      </c>
      <c r="C14" s="13" t="s">
        <v>218</v>
      </c>
      <c r="D14" s="9">
        <v>6440</v>
      </c>
      <c r="E14" s="9">
        <v>5888</v>
      </c>
      <c r="F14" s="305">
        <f t="shared" si="0"/>
        <v>91.428571428571431</v>
      </c>
    </row>
    <row r="15" spans="1:6" ht="38.25" x14ac:dyDescent="0.25">
      <c r="A15" s="12"/>
      <c r="B15" s="12">
        <v>67</v>
      </c>
      <c r="C15" s="16" t="s">
        <v>35</v>
      </c>
      <c r="D15" s="9">
        <v>222192</v>
      </c>
      <c r="E15" s="9">
        <v>162462.88</v>
      </c>
      <c r="F15" s="305">
        <f t="shared" si="0"/>
        <v>73.118240080650978</v>
      </c>
    </row>
    <row r="16" spans="1:6" ht="25.5" x14ac:dyDescent="0.25">
      <c r="A16" s="14">
        <v>7</v>
      </c>
      <c r="B16" s="15"/>
      <c r="C16" s="26" t="s">
        <v>8</v>
      </c>
      <c r="D16" s="9"/>
      <c r="E16" s="9"/>
      <c r="F16" s="9"/>
    </row>
    <row r="17" spans="1:6" ht="38.25" x14ac:dyDescent="0.25">
      <c r="A17" s="16"/>
      <c r="B17" s="16">
        <v>72</v>
      </c>
      <c r="C17" s="27" t="s">
        <v>32</v>
      </c>
      <c r="D17" s="9"/>
      <c r="E17" s="9"/>
      <c r="F17" s="10"/>
    </row>
    <row r="20" spans="1:6" ht="15.75" x14ac:dyDescent="0.25">
      <c r="A20" s="266" t="s">
        <v>48</v>
      </c>
      <c r="B20" s="287"/>
      <c r="C20" s="287"/>
      <c r="D20" s="287"/>
      <c r="E20" s="287"/>
      <c r="F20" s="287"/>
    </row>
    <row r="21" spans="1:6" ht="18" x14ac:dyDescent="0.25">
      <c r="A21" s="4"/>
      <c r="B21" s="4"/>
      <c r="C21" s="4"/>
      <c r="D21" s="4"/>
      <c r="E21" s="5"/>
      <c r="F21" s="5"/>
    </row>
    <row r="22" spans="1:6" x14ac:dyDescent="0.25">
      <c r="A22" s="21" t="s">
        <v>5</v>
      </c>
      <c r="B22" s="20" t="s">
        <v>6</v>
      </c>
      <c r="C22" s="20" t="s">
        <v>9</v>
      </c>
      <c r="D22" s="21" t="s">
        <v>226</v>
      </c>
      <c r="E22" s="21" t="s">
        <v>266</v>
      </c>
      <c r="F22" s="21" t="s">
        <v>257</v>
      </c>
    </row>
    <row r="23" spans="1:6" x14ac:dyDescent="0.25">
      <c r="A23" s="39"/>
      <c r="B23" s="40"/>
      <c r="C23" s="38" t="s">
        <v>1</v>
      </c>
      <c r="D23" s="306">
        <f>SUM(D25:D29)</f>
        <v>1925197</v>
      </c>
      <c r="E23" s="306">
        <f>SUM(E25:E29)</f>
        <v>1181471.9599999997</v>
      </c>
      <c r="F23" s="305">
        <f>SUM(E23/D23)*100</f>
        <v>61.368886404871802</v>
      </c>
    </row>
    <row r="24" spans="1:6" ht="15.75" customHeight="1" x14ac:dyDescent="0.25">
      <c r="A24" s="11">
        <v>3</v>
      </c>
      <c r="B24" s="11"/>
      <c r="C24" s="11" t="s">
        <v>10</v>
      </c>
      <c r="D24" s="9"/>
      <c r="E24" s="9"/>
      <c r="F24" s="305" t="e">
        <f t="shared" ref="F24:F29" si="1">SUM(E24/D24)*100</f>
        <v>#DIV/0!</v>
      </c>
    </row>
    <row r="25" spans="1:6" ht="15.75" customHeight="1" x14ac:dyDescent="0.25">
      <c r="A25" s="11"/>
      <c r="B25" s="16">
        <v>31</v>
      </c>
      <c r="C25" s="16" t="s">
        <v>11</v>
      </c>
      <c r="D25" s="9">
        <v>1576928</v>
      </c>
      <c r="E25" s="9">
        <v>985933.59</v>
      </c>
      <c r="F25" s="305">
        <f t="shared" si="1"/>
        <v>62.522422710485195</v>
      </c>
    </row>
    <row r="26" spans="1:6" x14ac:dyDescent="0.25">
      <c r="A26" s="12"/>
      <c r="B26" s="12">
        <v>32</v>
      </c>
      <c r="C26" s="12" t="s">
        <v>27</v>
      </c>
      <c r="D26" s="9">
        <v>333102</v>
      </c>
      <c r="E26" s="9">
        <v>189966.78</v>
      </c>
      <c r="F26" s="305">
        <f t="shared" si="1"/>
        <v>57.029612551110475</v>
      </c>
    </row>
    <row r="27" spans="1:6" x14ac:dyDescent="0.25">
      <c r="A27" s="12"/>
      <c r="B27" s="12">
        <v>34</v>
      </c>
      <c r="C27" s="12" t="s">
        <v>161</v>
      </c>
      <c r="D27" s="9">
        <v>1100</v>
      </c>
      <c r="E27" s="9">
        <v>5499.44</v>
      </c>
      <c r="F27" s="305">
        <f t="shared" si="1"/>
        <v>499.9490909090909</v>
      </c>
    </row>
    <row r="28" spans="1:6" x14ac:dyDescent="0.25">
      <c r="A28" s="12"/>
      <c r="B28" s="12">
        <v>36</v>
      </c>
      <c r="C28" s="12" t="s">
        <v>256</v>
      </c>
      <c r="D28" s="9"/>
      <c r="E28" s="9">
        <v>62.5</v>
      </c>
      <c r="F28" s="305" t="e">
        <f t="shared" si="1"/>
        <v>#DIV/0!</v>
      </c>
    </row>
    <row r="29" spans="1:6" x14ac:dyDescent="0.25">
      <c r="A29" s="12"/>
      <c r="B29" s="28">
        <v>37</v>
      </c>
      <c r="C29" s="13" t="s">
        <v>216</v>
      </c>
      <c r="D29" s="9">
        <v>14067</v>
      </c>
      <c r="E29" s="9">
        <v>9.65</v>
      </c>
      <c r="F29" s="305">
        <f t="shared" si="1"/>
        <v>6.8600270135778768E-2</v>
      </c>
    </row>
    <row r="30" spans="1:6" x14ac:dyDescent="0.25">
      <c r="A30" s="12"/>
      <c r="B30" s="28">
        <v>38</v>
      </c>
      <c r="C30" s="13" t="s">
        <v>255</v>
      </c>
      <c r="D30" s="9"/>
      <c r="E30" s="9"/>
      <c r="F30" s="39"/>
    </row>
    <row r="31" spans="1:6" ht="25.5" x14ac:dyDescent="0.25">
      <c r="A31" s="14">
        <v>4</v>
      </c>
      <c r="B31" s="15"/>
      <c r="C31" s="26" t="s">
        <v>12</v>
      </c>
      <c r="D31" s="9"/>
      <c r="E31" s="9"/>
      <c r="F31" s="9"/>
    </row>
    <row r="32" spans="1:6" ht="38.25" x14ac:dyDescent="0.25">
      <c r="A32" s="16"/>
      <c r="B32" s="16">
        <v>41</v>
      </c>
      <c r="C32" s="27" t="s">
        <v>13</v>
      </c>
      <c r="D32" s="9">
        <v>5327</v>
      </c>
      <c r="E32" s="9">
        <v>5327</v>
      </c>
      <c r="F32" s="9">
        <v>5327</v>
      </c>
    </row>
  </sheetData>
  <mergeCells count="5">
    <mergeCell ref="A20:F20"/>
    <mergeCell ref="A1:F1"/>
    <mergeCell ref="A3:F3"/>
    <mergeCell ref="A5:F5"/>
    <mergeCell ref="A7:F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9"/>
  <sheetViews>
    <sheetView workbookViewId="0">
      <selection sqref="A1:E1"/>
    </sheetView>
  </sheetViews>
  <sheetFormatPr defaultRowHeight="15" x14ac:dyDescent="0.25"/>
  <cols>
    <col min="1" max="4" width="25.28515625" customWidth="1"/>
  </cols>
  <sheetData>
    <row r="1" spans="1:5" ht="42" customHeight="1" x14ac:dyDescent="0.25">
      <c r="A1" s="294" t="s">
        <v>261</v>
      </c>
      <c r="B1" s="294"/>
      <c r="C1" s="294"/>
      <c r="D1" s="294"/>
      <c r="E1" s="294"/>
    </row>
    <row r="2" spans="1:5" ht="18" customHeight="1" x14ac:dyDescent="0.25">
      <c r="A2" s="25"/>
      <c r="B2" s="25"/>
      <c r="C2" s="25"/>
      <c r="D2" s="25"/>
    </row>
    <row r="3" spans="1:5" ht="15.75" customHeight="1" x14ac:dyDescent="0.25">
      <c r="A3" s="266" t="s">
        <v>24</v>
      </c>
      <c r="B3" s="266"/>
      <c r="C3" s="266"/>
      <c r="D3" s="266"/>
    </row>
    <row r="4" spans="1:5" ht="18" x14ac:dyDescent="0.25">
      <c r="B4" s="25"/>
      <c r="C4" s="5"/>
      <c r="D4" s="5"/>
    </row>
    <row r="5" spans="1:5" ht="18" customHeight="1" x14ac:dyDescent="0.25">
      <c r="A5" s="266" t="s">
        <v>4</v>
      </c>
      <c r="B5" s="266"/>
      <c r="C5" s="266"/>
      <c r="D5" s="266"/>
    </row>
    <row r="6" spans="1:5" ht="18" x14ac:dyDescent="0.25">
      <c r="A6" s="25"/>
      <c r="B6" s="25"/>
      <c r="C6" s="5"/>
      <c r="D6" s="5"/>
    </row>
    <row r="7" spans="1:5" ht="15.75" customHeight="1" x14ac:dyDescent="0.25">
      <c r="A7" s="266" t="s">
        <v>49</v>
      </c>
      <c r="B7" s="266"/>
      <c r="C7" s="266"/>
      <c r="D7" s="266"/>
    </row>
    <row r="8" spans="1:5" ht="18" x14ac:dyDescent="0.25">
      <c r="A8" s="25"/>
      <c r="B8" s="25"/>
      <c r="C8" s="5"/>
      <c r="D8" s="5"/>
    </row>
    <row r="9" spans="1:5" x14ac:dyDescent="0.25">
      <c r="A9" s="21" t="s">
        <v>51</v>
      </c>
      <c r="B9" s="21" t="s">
        <v>226</v>
      </c>
      <c r="C9" s="21" t="s">
        <v>263</v>
      </c>
      <c r="D9" s="21" t="s">
        <v>257</v>
      </c>
    </row>
    <row r="10" spans="1:5" x14ac:dyDescent="0.25">
      <c r="A10" s="41" t="s">
        <v>0</v>
      </c>
      <c r="B10" s="39"/>
      <c r="C10" s="39"/>
      <c r="D10" s="39" t="e">
        <f>SUM(C10/B10)*100</f>
        <v>#DIV/0!</v>
      </c>
    </row>
    <row r="11" spans="1:5" x14ac:dyDescent="0.25">
      <c r="A11" s="26" t="s">
        <v>56</v>
      </c>
      <c r="B11" s="39"/>
      <c r="C11" s="39"/>
      <c r="D11" s="39" t="e">
        <f t="shared" ref="D11:D18" si="0">SUM(C11/B11)*100</f>
        <v>#DIV/0!</v>
      </c>
    </row>
    <row r="12" spans="1:5" x14ac:dyDescent="0.25">
      <c r="A12" s="13" t="s">
        <v>57</v>
      </c>
      <c r="B12" s="9">
        <v>168628</v>
      </c>
      <c r="C12" s="9">
        <v>119591.21</v>
      </c>
      <c r="D12" s="39">
        <f t="shared" si="0"/>
        <v>70.920137818155951</v>
      </c>
    </row>
    <row r="13" spans="1:5" x14ac:dyDescent="0.25">
      <c r="A13" s="28" t="s">
        <v>264</v>
      </c>
      <c r="B13" s="9"/>
      <c r="C13" s="9"/>
      <c r="D13" s="39" t="e">
        <f t="shared" si="0"/>
        <v>#DIV/0!</v>
      </c>
    </row>
    <row r="14" spans="1:5" x14ac:dyDescent="0.25">
      <c r="A14" s="12" t="s">
        <v>265</v>
      </c>
      <c r="B14" s="9">
        <v>6436.69</v>
      </c>
      <c r="C14" s="9">
        <v>5888</v>
      </c>
      <c r="D14" s="305">
        <f t="shared" si="0"/>
        <v>91.475587607916495</v>
      </c>
    </row>
    <row r="15" spans="1:5" ht="25.5" x14ac:dyDescent="0.25">
      <c r="A15" s="11" t="s">
        <v>54</v>
      </c>
      <c r="B15" s="9"/>
      <c r="C15" s="9"/>
      <c r="D15" s="39" t="e">
        <f t="shared" si="0"/>
        <v>#DIV/0!</v>
      </c>
    </row>
    <row r="16" spans="1:5" ht="25.5" x14ac:dyDescent="0.25">
      <c r="A16" s="18" t="s">
        <v>55</v>
      </c>
      <c r="B16" s="9">
        <v>74722</v>
      </c>
      <c r="C16" s="9">
        <v>13824.26</v>
      </c>
      <c r="D16" s="39">
        <f t="shared" si="0"/>
        <v>18.500923422820588</v>
      </c>
    </row>
    <row r="17" spans="1:4" x14ac:dyDescent="0.25">
      <c r="A17" s="41" t="s">
        <v>52</v>
      </c>
      <c r="B17" s="9"/>
      <c r="C17" s="9"/>
      <c r="D17" s="39" t="e">
        <f t="shared" si="0"/>
        <v>#DIV/0!</v>
      </c>
    </row>
    <row r="18" spans="1:4" x14ac:dyDescent="0.25">
      <c r="A18" s="13" t="s">
        <v>53</v>
      </c>
      <c r="B18" s="9">
        <v>1680235</v>
      </c>
      <c r="C18" s="9">
        <v>902995.36</v>
      </c>
      <c r="D18" s="39">
        <f t="shared" si="0"/>
        <v>53.742206298523719</v>
      </c>
    </row>
    <row r="21" spans="1:4" ht="15.75" customHeight="1" x14ac:dyDescent="0.25">
      <c r="A21" s="266" t="s">
        <v>50</v>
      </c>
      <c r="B21" s="266"/>
      <c r="C21" s="266"/>
      <c r="D21" s="266"/>
    </row>
    <row r="22" spans="1:4" ht="18" x14ac:dyDescent="0.25">
      <c r="A22" s="25"/>
      <c r="B22" s="25"/>
      <c r="C22" s="5"/>
      <c r="D22" s="5"/>
    </row>
    <row r="23" spans="1:4" ht="25.5" x14ac:dyDescent="0.25">
      <c r="A23" s="21" t="s">
        <v>51</v>
      </c>
      <c r="B23" s="21" t="s">
        <v>226</v>
      </c>
      <c r="C23" s="21" t="s">
        <v>38</v>
      </c>
      <c r="D23" s="21" t="s">
        <v>227</v>
      </c>
    </row>
    <row r="24" spans="1:4" x14ac:dyDescent="0.25">
      <c r="A24" s="41" t="s">
        <v>1</v>
      </c>
      <c r="B24" s="39"/>
      <c r="C24" s="39"/>
      <c r="D24" s="305" t="e">
        <f>SUM(C24/B24)*100</f>
        <v>#DIV/0!</v>
      </c>
    </row>
    <row r="25" spans="1:4" ht="15.75" customHeight="1" x14ac:dyDescent="0.25">
      <c r="A25" s="26" t="s">
        <v>56</v>
      </c>
      <c r="B25" s="9"/>
      <c r="C25" s="9"/>
      <c r="D25" s="305" t="e">
        <f t="shared" ref="D25:D29" si="1">SUM(C25/B25)*100</f>
        <v>#DIV/0!</v>
      </c>
    </row>
    <row r="26" spans="1:4" x14ac:dyDescent="0.25">
      <c r="A26" s="13" t="s">
        <v>57</v>
      </c>
      <c r="B26" s="9">
        <v>168628</v>
      </c>
      <c r="C26" s="9">
        <v>119591.21</v>
      </c>
      <c r="D26" s="305">
        <f t="shared" si="1"/>
        <v>70.920137818155951</v>
      </c>
    </row>
    <row r="27" spans="1:4" x14ac:dyDescent="0.25">
      <c r="A27" s="12" t="s">
        <v>34</v>
      </c>
      <c r="B27" s="9"/>
      <c r="C27" s="9"/>
      <c r="D27" s="305" t="e">
        <f t="shared" si="1"/>
        <v>#DIV/0!</v>
      </c>
    </row>
    <row r="28" spans="1:4" x14ac:dyDescent="0.25">
      <c r="A28" s="26" t="s">
        <v>58</v>
      </c>
      <c r="B28" s="9"/>
      <c r="C28" s="9"/>
      <c r="D28" s="305" t="e">
        <f t="shared" si="1"/>
        <v>#DIV/0!</v>
      </c>
    </row>
    <row r="29" spans="1:4" x14ac:dyDescent="0.25">
      <c r="A29" s="13" t="s">
        <v>59</v>
      </c>
      <c r="B29" s="9">
        <v>6439.99</v>
      </c>
      <c r="C29" s="9">
        <v>7167.9</v>
      </c>
      <c r="D29" s="305">
        <f t="shared" si="1"/>
        <v>111.30296786175134</v>
      </c>
    </row>
  </sheetData>
  <mergeCells count="5">
    <mergeCell ref="A3:D3"/>
    <mergeCell ref="A5:D5"/>
    <mergeCell ref="A7:D7"/>
    <mergeCell ref="A21:D21"/>
    <mergeCell ref="A1:E1"/>
  </mergeCell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0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266" t="s">
        <v>262</v>
      </c>
      <c r="B1" s="266"/>
      <c r="C1" s="266"/>
      <c r="D1" s="266"/>
    </row>
    <row r="2" spans="1:4" ht="18" customHeight="1" x14ac:dyDescent="0.25">
      <c r="A2" s="4"/>
      <c r="B2" s="4"/>
      <c r="C2" s="4"/>
      <c r="D2" s="4"/>
    </row>
    <row r="3" spans="1:4" ht="15.75" x14ac:dyDescent="0.25">
      <c r="A3" s="266" t="s">
        <v>24</v>
      </c>
      <c r="B3" s="266"/>
      <c r="C3" s="267"/>
      <c r="D3" s="267"/>
    </row>
    <row r="4" spans="1:4" ht="18" x14ac:dyDescent="0.25">
      <c r="A4" s="4"/>
      <c r="B4" s="4"/>
      <c r="C4" s="5"/>
      <c r="D4" s="5"/>
    </row>
    <row r="5" spans="1:4" ht="18" customHeight="1" x14ac:dyDescent="0.25">
      <c r="A5" s="266" t="s">
        <v>4</v>
      </c>
      <c r="B5" s="268"/>
      <c r="C5" s="268"/>
      <c r="D5" s="268"/>
    </row>
    <row r="6" spans="1:4" ht="18" x14ac:dyDescent="0.25">
      <c r="A6" s="4"/>
      <c r="B6" s="4"/>
      <c r="C6" s="5"/>
      <c r="D6" s="5"/>
    </row>
    <row r="7" spans="1:4" ht="15.75" x14ac:dyDescent="0.25">
      <c r="A7" s="266" t="s">
        <v>14</v>
      </c>
      <c r="B7" s="287"/>
      <c r="C7" s="287"/>
      <c r="D7" s="287"/>
    </row>
    <row r="8" spans="1:4" ht="18" x14ac:dyDescent="0.25">
      <c r="A8" s="4"/>
      <c r="B8" s="4"/>
      <c r="C8" s="5"/>
      <c r="D8" s="5"/>
    </row>
    <row r="9" spans="1:4" x14ac:dyDescent="0.25">
      <c r="A9" s="21" t="s">
        <v>51</v>
      </c>
      <c r="B9" s="21" t="s">
        <v>226</v>
      </c>
      <c r="C9" s="21" t="s">
        <v>263</v>
      </c>
      <c r="D9" s="21" t="s">
        <v>257</v>
      </c>
    </row>
    <row r="10" spans="1:4" ht="15.75" customHeight="1" x14ac:dyDescent="0.25">
      <c r="A10" s="11" t="s">
        <v>15</v>
      </c>
      <c r="B10" s="9"/>
      <c r="C10" s="9"/>
      <c r="D10" s="9"/>
    </row>
    <row r="11" spans="1:4" ht="15.75" customHeight="1" x14ac:dyDescent="0.25">
      <c r="A11" s="11" t="s">
        <v>16</v>
      </c>
      <c r="B11" s="9"/>
      <c r="C11" s="9"/>
      <c r="D11" s="9"/>
    </row>
    <row r="12" spans="1:4" ht="25.5" x14ac:dyDescent="0.25">
      <c r="A12" s="18" t="s">
        <v>17</v>
      </c>
      <c r="B12" s="9"/>
      <c r="C12" s="9"/>
      <c r="D12" s="9"/>
    </row>
    <row r="13" spans="1:4" x14ac:dyDescent="0.25">
      <c r="A13" s="17" t="s">
        <v>18</v>
      </c>
      <c r="B13" s="9"/>
      <c r="C13" s="9"/>
      <c r="D13" s="9"/>
    </row>
    <row r="14" spans="1:4" x14ac:dyDescent="0.25">
      <c r="A14" s="11" t="s">
        <v>19</v>
      </c>
      <c r="B14" s="9"/>
      <c r="C14" s="9"/>
      <c r="D14" s="10"/>
    </row>
    <row r="15" spans="1:4" ht="25.5" x14ac:dyDescent="0.25">
      <c r="A15" s="19" t="s">
        <v>20</v>
      </c>
      <c r="B15" s="9"/>
      <c r="C15" s="9"/>
      <c r="D15" s="10"/>
    </row>
    <row r="16" spans="1:4" x14ac:dyDescent="0.25">
      <c r="A16" s="256" t="s">
        <v>249</v>
      </c>
      <c r="B16" s="255"/>
      <c r="C16" s="255"/>
      <c r="D16" s="255"/>
    </row>
    <row r="17" spans="1:4" x14ac:dyDescent="0.25">
      <c r="A17" s="255" t="s">
        <v>250</v>
      </c>
      <c r="B17" s="255"/>
      <c r="C17" s="255"/>
      <c r="D17" s="255"/>
    </row>
    <row r="18" spans="1:4" x14ac:dyDescent="0.25">
      <c r="A18" s="255" t="s">
        <v>251</v>
      </c>
      <c r="B18" s="255">
        <v>1871971.46</v>
      </c>
      <c r="C18" s="255">
        <v>1181471.96</v>
      </c>
      <c r="D18" s="255"/>
    </row>
    <row r="19" spans="1:4" x14ac:dyDescent="0.25">
      <c r="A19" s="255" t="s">
        <v>252</v>
      </c>
      <c r="B19" s="255">
        <v>59123.13</v>
      </c>
      <c r="C19" s="255">
        <v>37336.21</v>
      </c>
      <c r="D19" s="255"/>
    </row>
    <row r="20" spans="1:4" x14ac:dyDescent="0.25">
      <c r="A20" s="255"/>
      <c r="B20" s="255"/>
      <c r="C20" s="255"/>
      <c r="D20" s="255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18" sqref="D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66" t="s">
        <v>224</v>
      </c>
      <c r="B1" s="266"/>
      <c r="C1" s="266"/>
      <c r="D1" s="266"/>
      <c r="E1" s="266"/>
      <c r="F1" s="266"/>
      <c r="G1" s="266"/>
      <c r="H1" s="26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66" t="s">
        <v>24</v>
      </c>
      <c r="B3" s="266"/>
      <c r="C3" s="266"/>
      <c r="D3" s="266"/>
      <c r="E3" s="266"/>
      <c r="F3" s="266"/>
      <c r="G3" s="266"/>
      <c r="H3" s="26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66" t="s">
        <v>60</v>
      </c>
      <c r="B5" s="266"/>
      <c r="C5" s="266"/>
      <c r="D5" s="266"/>
      <c r="E5" s="266"/>
      <c r="F5" s="266"/>
      <c r="G5" s="266"/>
      <c r="H5" s="26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37</v>
      </c>
      <c r="D7" s="20" t="s">
        <v>225</v>
      </c>
      <c r="E7" s="21" t="s">
        <v>248</v>
      </c>
      <c r="F7" s="21" t="s">
        <v>226</v>
      </c>
      <c r="G7" s="21" t="s">
        <v>38</v>
      </c>
      <c r="H7" s="21" t="s">
        <v>227</v>
      </c>
    </row>
    <row r="8" spans="1:8" x14ac:dyDescent="0.25">
      <c r="A8" s="39"/>
      <c r="B8" s="40"/>
      <c r="C8" s="38" t="s">
        <v>62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28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22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7"/>
  <sheetViews>
    <sheetView workbookViewId="0">
      <selection sqref="A1:D1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266" t="s">
        <v>262</v>
      </c>
      <c r="B1" s="266"/>
      <c r="C1" s="266"/>
      <c r="D1" s="266"/>
    </row>
    <row r="2" spans="1:4" ht="18" customHeight="1" x14ac:dyDescent="0.25">
      <c r="A2" s="25"/>
      <c r="B2" s="25"/>
      <c r="C2" s="25"/>
      <c r="D2" s="25"/>
    </row>
    <row r="3" spans="1:4" ht="15.75" customHeight="1" x14ac:dyDescent="0.25">
      <c r="A3" s="266" t="s">
        <v>24</v>
      </c>
      <c r="B3" s="266"/>
      <c r="C3" s="266"/>
      <c r="D3" s="266"/>
    </row>
    <row r="4" spans="1:4" ht="18" x14ac:dyDescent="0.25">
      <c r="A4" s="25"/>
      <c r="B4" s="25"/>
      <c r="C4" s="5"/>
      <c r="D4" s="5"/>
    </row>
    <row r="5" spans="1:4" ht="18" customHeight="1" x14ac:dyDescent="0.25">
      <c r="A5" s="266" t="s">
        <v>61</v>
      </c>
      <c r="B5" s="266"/>
      <c r="C5" s="266"/>
      <c r="D5" s="266"/>
    </row>
    <row r="6" spans="1:4" ht="18" x14ac:dyDescent="0.25">
      <c r="A6" s="25"/>
      <c r="B6" s="25"/>
      <c r="C6" s="5"/>
      <c r="D6" s="5"/>
    </row>
    <row r="7" spans="1:4" x14ac:dyDescent="0.25">
      <c r="A7" s="20" t="s">
        <v>51</v>
      </c>
      <c r="B7" s="21" t="s">
        <v>226</v>
      </c>
      <c r="C7" s="21" t="s">
        <v>263</v>
      </c>
      <c r="D7" s="21" t="s">
        <v>257</v>
      </c>
    </row>
    <row r="8" spans="1:4" x14ac:dyDescent="0.25">
      <c r="A8" s="11" t="s">
        <v>62</v>
      </c>
      <c r="B8" s="9"/>
      <c r="C8" s="9"/>
      <c r="D8" s="63" t="e">
        <f>SUM(C8/B8)*100</f>
        <v>#DIV/0!</v>
      </c>
    </row>
    <row r="9" spans="1:4" ht="25.5" x14ac:dyDescent="0.25">
      <c r="A9" s="11" t="s">
        <v>63</v>
      </c>
      <c r="B9" s="9"/>
      <c r="C9" s="9"/>
      <c r="D9" s="63" t="e">
        <f t="shared" ref="D9:D26" si="0">SUM(C9/B9)*100</f>
        <v>#DIV/0!</v>
      </c>
    </row>
    <row r="10" spans="1:4" ht="25.5" x14ac:dyDescent="0.25">
      <c r="A10" s="18" t="s">
        <v>64</v>
      </c>
      <c r="B10" s="9"/>
      <c r="C10" s="9"/>
      <c r="D10" s="63" t="e">
        <f t="shared" si="0"/>
        <v>#DIV/0!</v>
      </c>
    </row>
    <row r="11" spans="1:4" x14ac:dyDescent="0.25">
      <c r="A11" s="18"/>
      <c r="B11" s="63"/>
      <c r="C11" s="63"/>
      <c r="D11" s="63" t="e">
        <f t="shared" si="0"/>
        <v>#DIV/0!</v>
      </c>
    </row>
    <row r="12" spans="1:4" x14ac:dyDescent="0.25">
      <c r="A12" s="11" t="s">
        <v>65</v>
      </c>
      <c r="B12" s="63">
        <f>SUM(B13:B23)</f>
        <v>1930524.29</v>
      </c>
      <c r="C12" s="63">
        <f>SUM(C13:C23)</f>
        <v>1085170.5</v>
      </c>
      <c r="D12" s="63">
        <f t="shared" si="0"/>
        <v>56.211180849736941</v>
      </c>
    </row>
    <row r="13" spans="1:4" x14ac:dyDescent="0.25">
      <c r="A13" s="26" t="s">
        <v>56</v>
      </c>
      <c r="B13" s="63"/>
      <c r="C13" s="63"/>
      <c r="D13" s="63" t="e">
        <f t="shared" si="0"/>
        <v>#DIV/0!</v>
      </c>
    </row>
    <row r="14" spans="1:4" x14ac:dyDescent="0.25">
      <c r="A14" s="13" t="s">
        <v>57</v>
      </c>
      <c r="B14" s="63">
        <v>167628</v>
      </c>
      <c r="C14" s="63">
        <v>119591.21</v>
      </c>
      <c r="D14" s="63">
        <f t="shared" si="0"/>
        <v>71.343218316748988</v>
      </c>
    </row>
    <row r="15" spans="1:4" x14ac:dyDescent="0.25">
      <c r="A15" s="26" t="s">
        <v>58</v>
      </c>
      <c r="B15" s="63"/>
      <c r="C15" s="63"/>
      <c r="D15" s="63" t="e">
        <f t="shared" si="0"/>
        <v>#DIV/0!</v>
      </c>
    </row>
    <row r="16" spans="1:4" x14ac:dyDescent="0.25">
      <c r="A16" s="13" t="s">
        <v>59</v>
      </c>
      <c r="B16" s="63">
        <v>6439.69</v>
      </c>
      <c r="C16" s="63">
        <v>5888</v>
      </c>
      <c r="D16" s="63">
        <f t="shared" si="0"/>
        <v>91.43297270520786</v>
      </c>
    </row>
    <row r="17" spans="1:4" x14ac:dyDescent="0.25">
      <c r="A17" s="256" t="s">
        <v>54</v>
      </c>
      <c r="B17" s="257"/>
      <c r="C17" s="257"/>
      <c r="D17" s="63" t="e">
        <f t="shared" si="0"/>
        <v>#DIV/0!</v>
      </c>
    </row>
    <row r="18" spans="1:4" x14ac:dyDescent="0.25">
      <c r="A18" s="255" t="s">
        <v>243</v>
      </c>
      <c r="B18" s="257">
        <v>54564</v>
      </c>
      <c r="C18" s="257">
        <v>42871.67</v>
      </c>
      <c r="D18" s="63">
        <f t="shared" si="0"/>
        <v>78.571347408547751</v>
      </c>
    </row>
    <row r="19" spans="1:4" x14ac:dyDescent="0.25">
      <c r="A19" s="255" t="s">
        <v>244</v>
      </c>
      <c r="B19" s="257">
        <v>20157.939999999999</v>
      </c>
      <c r="C19" s="257">
        <v>13824.26</v>
      </c>
      <c r="D19" s="63">
        <f t="shared" si="0"/>
        <v>68.579725904531912</v>
      </c>
    </row>
    <row r="20" spans="1:4" x14ac:dyDescent="0.25">
      <c r="A20" s="256" t="s">
        <v>52</v>
      </c>
      <c r="B20" s="257"/>
      <c r="C20" s="257"/>
      <c r="D20" s="63" t="e">
        <f t="shared" si="0"/>
        <v>#DIV/0!</v>
      </c>
    </row>
    <row r="21" spans="1:4" x14ac:dyDescent="0.25">
      <c r="A21" s="255" t="s">
        <v>247</v>
      </c>
      <c r="B21" s="257">
        <v>1680234.66</v>
      </c>
      <c r="C21" s="257">
        <v>902995.36</v>
      </c>
      <c r="D21" s="63">
        <f t="shared" si="0"/>
        <v>53.742217173403631</v>
      </c>
    </row>
    <row r="22" spans="1:4" x14ac:dyDescent="0.25">
      <c r="A22" s="256" t="s">
        <v>245</v>
      </c>
      <c r="B22" s="257"/>
      <c r="C22" s="257"/>
      <c r="D22" s="63" t="e">
        <f t="shared" si="0"/>
        <v>#DIV/0!</v>
      </c>
    </row>
    <row r="23" spans="1:4" x14ac:dyDescent="0.25">
      <c r="A23" s="255" t="s">
        <v>246</v>
      </c>
      <c r="B23" s="257">
        <v>1500</v>
      </c>
      <c r="C23" s="257">
        <v>0</v>
      </c>
      <c r="D23" s="63">
        <f t="shared" si="0"/>
        <v>0</v>
      </c>
    </row>
    <row r="24" spans="1:4" x14ac:dyDescent="0.25">
      <c r="A24" s="255"/>
      <c r="B24" s="257"/>
      <c r="C24" s="257"/>
      <c r="D24" s="63" t="e">
        <f t="shared" si="0"/>
        <v>#DIV/0!</v>
      </c>
    </row>
    <row r="25" spans="1:4" x14ac:dyDescent="0.25">
      <c r="A25" s="255"/>
      <c r="B25" s="255"/>
      <c r="C25" s="255"/>
      <c r="D25" s="63" t="e">
        <f t="shared" si="0"/>
        <v>#DIV/0!</v>
      </c>
    </row>
    <row r="26" spans="1:4" x14ac:dyDescent="0.25">
      <c r="A26" s="255"/>
      <c r="B26" s="255"/>
      <c r="C26" s="255"/>
      <c r="D26" s="63" t="e">
        <f t="shared" si="0"/>
        <v>#DIV/0!</v>
      </c>
    </row>
    <row r="27" spans="1:4" x14ac:dyDescent="0.25">
      <c r="D27" s="304"/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1257-E294-44CB-BB2F-3C528B3C0D41}">
  <dimension ref="A1:AU480"/>
  <sheetViews>
    <sheetView zoomScale="120" zoomScaleNormal="120" workbookViewId="0">
      <selection sqref="A1:G1"/>
    </sheetView>
  </sheetViews>
  <sheetFormatPr defaultRowHeight="15" x14ac:dyDescent="0.25"/>
  <cols>
    <col min="1" max="1" width="7.42578125" bestFit="1" customWidth="1"/>
    <col min="2" max="2" width="7.5703125" customWidth="1"/>
    <col min="3" max="3" width="10.28515625" customWidth="1"/>
    <col min="4" max="4" width="41.85546875" customWidth="1"/>
    <col min="5" max="5" width="19.85546875" customWidth="1"/>
    <col min="6" max="6" width="21.5703125" customWidth="1"/>
    <col min="7" max="7" width="20" customWidth="1"/>
  </cols>
  <sheetData>
    <row r="1" spans="1:16" ht="42" customHeight="1" x14ac:dyDescent="0.25">
      <c r="A1" s="294" t="s">
        <v>261</v>
      </c>
      <c r="B1" s="294"/>
      <c r="C1" s="294"/>
      <c r="D1" s="294"/>
      <c r="E1" s="294"/>
      <c r="F1" s="294"/>
      <c r="G1" s="294"/>
    </row>
    <row r="2" spans="1:16" ht="18" x14ac:dyDescent="0.25">
      <c r="A2" s="248"/>
      <c r="B2" s="248"/>
      <c r="C2" s="248"/>
      <c r="D2" s="248"/>
      <c r="E2" s="248"/>
      <c r="F2" s="247"/>
      <c r="G2" s="247"/>
    </row>
    <row r="3" spans="1:16" ht="18" customHeight="1" x14ac:dyDescent="0.25">
      <c r="A3" s="294" t="s">
        <v>23</v>
      </c>
      <c r="B3" s="268"/>
      <c r="C3" s="268"/>
      <c r="D3" s="268"/>
      <c r="E3" s="268"/>
      <c r="F3" s="268"/>
      <c r="G3" s="268"/>
    </row>
    <row r="4" spans="1:16" ht="18" x14ac:dyDescent="0.25">
      <c r="A4" s="248"/>
      <c r="B4" s="248"/>
      <c r="C4" s="248"/>
      <c r="D4" s="248"/>
      <c r="E4" s="248"/>
      <c r="F4" s="247"/>
      <c r="G4" s="247"/>
    </row>
    <row r="5" spans="1:16" ht="25.5" x14ac:dyDescent="0.25">
      <c r="A5" s="295" t="s">
        <v>25</v>
      </c>
      <c r="B5" s="296"/>
      <c r="C5" s="297"/>
      <c r="D5" s="246" t="s">
        <v>26</v>
      </c>
      <c r="E5" s="245" t="s">
        <v>226</v>
      </c>
      <c r="F5" s="245" t="s">
        <v>258</v>
      </c>
      <c r="G5" s="245" t="s">
        <v>257</v>
      </c>
      <c r="H5" s="62"/>
      <c r="I5" s="62"/>
      <c r="J5" s="62"/>
      <c r="K5" s="62"/>
      <c r="L5" s="62"/>
      <c r="M5" s="62"/>
      <c r="N5" s="62"/>
      <c r="O5" s="62"/>
      <c r="P5" s="62"/>
    </row>
    <row r="6" spans="1:16" s="167" customFormat="1" ht="25.5" x14ac:dyDescent="0.25">
      <c r="A6" s="301" t="s">
        <v>215</v>
      </c>
      <c r="B6" s="302"/>
      <c r="C6" s="303"/>
      <c r="D6" s="244" t="s">
        <v>214</v>
      </c>
      <c r="E6" s="169">
        <f>E7</f>
        <v>54564.000000000007</v>
      </c>
      <c r="F6" s="169">
        <f>F7</f>
        <v>42871.670000000006</v>
      </c>
      <c r="G6" s="169">
        <f>SUM(F6/E6)*100</f>
        <v>78.571347408547766</v>
      </c>
      <c r="H6" s="62"/>
      <c r="I6" s="62"/>
      <c r="J6" s="62"/>
      <c r="K6" s="62"/>
      <c r="L6" s="62"/>
      <c r="M6" s="62"/>
      <c r="N6" s="62"/>
      <c r="O6" s="62"/>
      <c r="P6" s="62"/>
    </row>
    <row r="7" spans="1:16" s="203" customFormat="1" x14ac:dyDescent="0.25">
      <c r="A7" s="288" t="s">
        <v>177</v>
      </c>
      <c r="B7" s="289"/>
      <c r="C7" s="290"/>
      <c r="D7" s="243" t="s">
        <v>176</v>
      </c>
      <c r="E7" s="205">
        <f>E9+E45</f>
        <v>54564.000000000007</v>
      </c>
      <c r="F7" s="205">
        <f>F9+F45</f>
        <v>42871.670000000006</v>
      </c>
      <c r="G7" s="258">
        <f t="shared" ref="G7:G70" si="0">SUM(F7/E7)*100</f>
        <v>78.571347408547766</v>
      </c>
      <c r="H7" s="62"/>
      <c r="I7" s="62"/>
      <c r="J7" s="62"/>
      <c r="K7" s="62"/>
      <c r="L7" s="62"/>
      <c r="M7" s="62"/>
      <c r="N7" s="62"/>
      <c r="O7" s="62"/>
      <c r="P7" s="62"/>
    </row>
    <row r="8" spans="1:16" x14ac:dyDescent="0.25">
      <c r="A8" s="291" t="s">
        <v>206</v>
      </c>
      <c r="B8" s="292"/>
      <c r="C8" s="293"/>
      <c r="D8" s="175" t="s">
        <v>205</v>
      </c>
      <c r="E8" s="64"/>
      <c r="F8" s="63"/>
      <c r="G8" s="64" t="e">
        <f t="shared" si="0"/>
        <v>#DIV/0!</v>
      </c>
      <c r="H8" s="62"/>
      <c r="I8" s="62"/>
      <c r="J8" s="62"/>
      <c r="K8" s="62"/>
      <c r="L8" s="62"/>
      <c r="M8" s="62"/>
      <c r="N8" s="62"/>
      <c r="O8" s="62"/>
      <c r="P8" s="62"/>
    </row>
    <row r="9" spans="1:16" s="84" customFormat="1" x14ac:dyDescent="0.25">
      <c r="A9" s="298">
        <v>3</v>
      </c>
      <c r="B9" s="299"/>
      <c r="C9" s="300"/>
      <c r="D9" s="154" t="s">
        <v>10</v>
      </c>
      <c r="E9" s="86">
        <f>E10+E40</f>
        <v>46528.000000000007</v>
      </c>
      <c r="F9" s="86">
        <f>F10+F40</f>
        <v>39954.620000000003</v>
      </c>
      <c r="G9" s="260">
        <f t="shared" si="0"/>
        <v>85.872205983493799</v>
      </c>
      <c r="H9" s="62"/>
      <c r="I9" s="62"/>
      <c r="J9" s="62"/>
      <c r="K9" s="62"/>
      <c r="L9" s="62"/>
      <c r="M9" s="62"/>
      <c r="N9" s="62"/>
      <c r="O9" s="62"/>
      <c r="P9" s="62"/>
    </row>
    <row r="10" spans="1:16" s="227" customFormat="1" x14ac:dyDescent="0.25">
      <c r="A10" s="242">
        <v>32</v>
      </c>
      <c r="B10" s="241"/>
      <c r="C10" s="240"/>
      <c r="D10" s="239" t="s">
        <v>27</v>
      </c>
      <c r="E10" s="228">
        <f>E11+E15+E20+E29</f>
        <v>45428.000000000007</v>
      </c>
      <c r="F10" s="261">
        <f>F11+F15+F20+F29</f>
        <v>39319.11</v>
      </c>
      <c r="G10" s="261">
        <f t="shared" si="0"/>
        <v>86.552588711807687</v>
      </c>
      <c r="H10" s="62"/>
      <c r="I10" s="62"/>
      <c r="J10" s="62"/>
      <c r="K10" s="62"/>
      <c r="L10" s="62"/>
      <c r="M10" s="62"/>
      <c r="N10" s="62"/>
      <c r="O10" s="62"/>
      <c r="P10" s="62"/>
    </row>
    <row r="11" spans="1:16" s="233" customFormat="1" x14ac:dyDescent="0.25">
      <c r="A11" s="238"/>
      <c r="B11" s="237">
        <v>321</v>
      </c>
      <c r="C11" s="236"/>
      <c r="D11" s="235" t="s">
        <v>114</v>
      </c>
      <c r="E11" s="234">
        <f>E12+E13+E14</f>
        <v>9071.2000000000007</v>
      </c>
      <c r="F11" s="262">
        <f>F12+F13+F14</f>
        <v>7034.24</v>
      </c>
      <c r="G11" s="64">
        <f t="shared" si="0"/>
        <v>77.544757033248075</v>
      </c>
      <c r="H11" s="223"/>
      <c r="I11" s="223"/>
      <c r="J11" s="223"/>
      <c r="K11" s="223"/>
      <c r="L11" s="223"/>
      <c r="M11" s="223"/>
      <c r="N11" s="223"/>
      <c r="O11" s="223"/>
      <c r="P11" s="223"/>
    </row>
    <row r="12" spans="1:16" x14ac:dyDescent="0.25">
      <c r="A12" s="68"/>
      <c r="B12" s="133">
        <v>3211</v>
      </c>
      <c r="C12" s="66"/>
      <c r="D12" s="69" t="s">
        <v>113</v>
      </c>
      <c r="E12" s="64">
        <v>7412.15</v>
      </c>
      <c r="F12" s="64">
        <v>5746.84</v>
      </c>
      <c r="G12" s="64">
        <f t="shared" si="0"/>
        <v>77.532699689024113</v>
      </c>
      <c r="H12" s="62"/>
      <c r="I12" s="62"/>
      <c r="J12" s="62"/>
      <c r="K12" s="62"/>
      <c r="L12" s="62"/>
      <c r="M12" s="62"/>
      <c r="N12" s="62"/>
      <c r="O12" s="62"/>
      <c r="P12" s="62"/>
    </row>
    <row r="13" spans="1:16" x14ac:dyDescent="0.25">
      <c r="A13" s="68"/>
      <c r="B13" s="133">
        <v>3213</v>
      </c>
      <c r="C13" s="66"/>
      <c r="D13" s="69" t="s">
        <v>139</v>
      </c>
      <c r="E13" s="64">
        <v>331.81</v>
      </c>
      <c r="F13" s="64">
        <v>462.5</v>
      </c>
      <c r="G13" s="64">
        <f t="shared" si="0"/>
        <v>139.38699858352672</v>
      </c>
      <c r="H13" s="62"/>
      <c r="I13" s="62"/>
      <c r="J13" s="62"/>
      <c r="K13" s="62"/>
      <c r="L13" s="62"/>
      <c r="M13" s="62"/>
      <c r="N13" s="62"/>
      <c r="O13" s="62"/>
      <c r="P13" s="62"/>
    </row>
    <row r="14" spans="1:16" ht="14.25" customHeight="1" x14ac:dyDescent="0.25">
      <c r="A14" s="68"/>
      <c r="B14" s="133">
        <v>3214</v>
      </c>
      <c r="C14" s="66"/>
      <c r="D14" s="69" t="s">
        <v>138</v>
      </c>
      <c r="E14" s="64">
        <v>1327.24</v>
      </c>
      <c r="F14" s="64">
        <v>824.9</v>
      </c>
      <c r="G14" s="64">
        <f t="shared" si="0"/>
        <v>62.151532503541183</v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16" s="70" customFormat="1" x14ac:dyDescent="0.25">
      <c r="A15" s="98"/>
      <c r="B15" s="137">
        <v>322</v>
      </c>
      <c r="C15" s="74"/>
      <c r="D15" s="151" t="s">
        <v>88</v>
      </c>
      <c r="E15" s="72">
        <f>E16+E17+E18+E19</f>
        <v>22605.440000000002</v>
      </c>
      <c r="F15" s="72">
        <f>F16+F17+F18+F19</f>
        <v>23730.49</v>
      </c>
      <c r="G15" s="263">
        <f t="shared" si="0"/>
        <v>104.97689936581635</v>
      </c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5">
      <c r="A16" s="68"/>
      <c r="B16" s="133">
        <v>3221</v>
      </c>
      <c r="C16" s="66"/>
      <c r="D16" s="152" t="s">
        <v>148</v>
      </c>
      <c r="E16" s="64">
        <v>6494.61</v>
      </c>
      <c r="F16" s="64">
        <v>4957.8100000000004</v>
      </c>
      <c r="G16" s="64">
        <f t="shared" si="0"/>
        <v>76.337301239027454</v>
      </c>
      <c r="H16" s="62"/>
      <c r="I16" s="62"/>
      <c r="J16" s="62"/>
      <c r="K16" s="62"/>
      <c r="L16" s="62"/>
      <c r="M16" s="62"/>
      <c r="N16" s="62"/>
      <c r="O16" s="62"/>
      <c r="P16" s="62"/>
    </row>
    <row r="17" spans="1:16" x14ac:dyDescent="0.25">
      <c r="A17" s="68"/>
      <c r="B17" s="133">
        <v>3223</v>
      </c>
      <c r="C17" s="66"/>
      <c r="D17" s="152" t="s">
        <v>147</v>
      </c>
      <c r="E17" s="64">
        <v>15779.02</v>
      </c>
      <c r="F17" s="64">
        <v>18772.68</v>
      </c>
      <c r="G17" s="64">
        <f t="shared" si="0"/>
        <v>118.97240766536832</v>
      </c>
      <c r="H17" s="62"/>
      <c r="I17" s="62"/>
      <c r="J17" s="62"/>
      <c r="K17" s="62"/>
      <c r="L17" s="62"/>
      <c r="M17" s="62"/>
      <c r="N17" s="62"/>
      <c r="O17" s="62"/>
      <c r="P17" s="62"/>
    </row>
    <row r="18" spans="1:16" x14ac:dyDescent="0.25">
      <c r="A18" s="68"/>
      <c r="B18" s="133">
        <v>3225</v>
      </c>
      <c r="C18" s="66"/>
      <c r="D18" s="152" t="s">
        <v>128</v>
      </c>
      <c r="E18" s="64">
        <v>0</v>
      </c>
      <c r="F18" s="64">
        <v>0</v>
      </c>
      <c r="G18" s="64" t="e">
        <f t="shared" si="0"/>
        <v>#DIV/0!</v>
      </c>
      <c r="H18" s="62"/>
      <c r="I18" s="62"/>
      <c r="J18" s="62"/>
      <c r="K18" s="62"/>
      <c r="L18" s="62"/>
      <c r="M18" s="62"/>
      <c r="N18" s="62"/>
      <c r="O18" s="62"/>
      <c r="P18" s="62"/>
    </row>
    <row r="19" spans="1:16" ht="15.75" customHeight="1" x14ac:dyDescent="0.25">
      <c r="A19" s="68"/>
      <c r="B19" s="133">
        <v>3227</v>
      </c>
      <c r="C19" s="66"/>
      <c r="D19" s="152" t="s">
        <v>213</v>
      </c>
      <c r="E19" s="64">
        <v>331.81</v>
      </c>
      <c r="F19" s="64">
        <v>0</v>
      </c>
      <c r="G19" s="64">
        <f t="shared" si="0"/>
        <v>0</v>
      </c>
      <c r="H19" s="62"/>
      <c r="I19" s="62"/>
      <c r="J19" s="62"/>
      <c r="K19" s="62"/>
      <c r="L19" s="62"/>
      <c r="M19" s="62"/>
      <c r="N19" s="62"/>
      <c r="O19" s="62"/>
      <c r="P19" s="62"/>
    </row>
    <row r="20" spans="1:16" s="70" customFormat="1" x14ac:dyDescent="0.25">
      <c r="A20" s="98"/>
      <c r="B20" s="137">
        <v>323</v>
      </c>
      <c r="C20" s="74"/>
      <c r="D20" s="151" t="s">
        <v>92</v>
      </c>
      <c r="E20" s="72">
        <f>E21+E22+E23+E24+E25+E26+E27+E28</f>
        <v>11030.54</v>
      </c>
      <c r="F20" s="72">
        <f>F21+F22+F23+F24+F25+F26+F27+F28</f>
        <v>5806.29</v>
      </c>
      <c r="G20" s="263">
        <f t="shared" si="0"/>
        <v>52.63831145166057</v>
      </c>
      <c r="H20" s="62"/>
      <c r="I20" s="62"/>
      <c r="J20" s="62"/>
      <c r="K20" s="62"/>
      <c r="L20" s="62"/>
      <c r="M20" s="62"/>
      <c r="N20" s="62"/>
      <c r="O20" s="62"/>
      <c r="P20" s="62"/>
    </row>
    <row r="21" spans="1:16" x14ac:dyDescent="0.25">
      <c r="A21" s="68"/>
      <c r="B21" s="133">
        <v>3231</v>
      </c>
      <c r="C21" s="66"/>
      <c r="D21" s="69" t="s">
        <v>144</v>
      </c>
      <c r="E21" s="64">
        <v>2070.48</v>
      </c>
      <c r="F21" s="64">
        <v>1111.48</v>
      </c>
      <c r="G21" s="64">
        <f t="shared" si="0"/>
        <v>53.682237935164792</v>
      </c>
      <c r="H21" s="62"/>
      <c r="I21" s="62"/>
      <c r="J21" s="62"/>
      <c r="K21" s="62"/>
      <c r="L21" s="62"/>
      <c r="M21" s="62"/>
      <c r="N21" s="62"/>
      <c r="O21" s="62"/>
      <c r="P21" s="62"/>
    </row>
    <row r="22" spans="1:16" x14ac:dyDescent="0.25">
      <c r="A22" s="68"/>
      <c r="B22" s="110">
        <v>3233</v>
      </c>
      <c r="C22" s="66"/>
      <c r="D22" s="69" t="s">
        <v>142</v>
      </c>
      <c r="E22" s="64">
        <v>0</v>
      </c>
      <c r="F22" s="64"/>
      <c r="G22" s="64" t="e">
        <f t="shared" si="0"/>
        <v>#DIV/0!</v>
      </c>
      <c r="H22" s="62"/>
      <c r="I22" s="62"/>
      <c r="J22" s="62"/>
      <c r="K22" s="62"/>
      <c r="L22" s="62"/>
      <c r="M22" s="62"/>
      <c r="N22" s="62"/>
      <c r="O22" s="62"/>
      <c r="P22" s="62"/>
    </row>
    <row r="23" spans="1:16" x14ac:dyDescent="0.25">
      <c r="A23" s="68"/>
      <c r="B23" s="110">
        <v>3234</v>
      </c>
      <c r="C23" s="66"/>
      <c r="D23" s="69" t="s">
        <v>141</v>
      </c>
      <c r="E23" s="64">
        <v>5512.58</v>
      </c>
      <c r="F23" s="64">
        <v>4034.2</v>
      </c>
      <c r="G23" s="64">
        <f t="shared" si="0"/>
        <v>73.181704392498617</v>
      </c>
      <c r="H23" s="62"/>
      <c r="I23" s="62"/>
      <c r="J23" s="62"/>
      <c r="K23" s="62"/>
      <c r="L23" s="62"/>
      <c r="M23" s="62"/>
      <c r="N23" s="62"/>
      <c r="O23" s="62"/>
      <c r="P23" s="62"/>
    </row>
    <row r="24" spans="1:16" x14ac:dyDescent="0.25">
      <c r="A24" s="68"/>
      <c r="B24" s="110">
        <v>3235</v>
      </c>
      <c r="C24" s="66"/>
      <c r="D24" s="69" t="s">
        <v>140</v>
      </c>
      <c r="E24" s="64">
        <v>0</v>
      </c>
      <c r="F24" s="64"/>
      <c r="G24" s="64" t="e">
        <f t="shared" si="0"/>
        <v>#DIV/0!</v>
      </c>
      <c r="H24" s="62"/>
      <c r="I24" s="62"/>
      <c r="J24" s="62"/>
      <c r="K24" s="62"/>
      <c r="L24" s="62"/>
      <c r="M24" s="62"/>
      <c r="N24" s="62"/>
      <c r="O24" s="62"/>
      <c r="P24" s="62"/>
    </row>
    <row r="25" spans="1:16" x14ac:dyDescent="0.25">
      <c r="A25" s="68"/>
      <c r="B25" s="110">
        <v>3236</v>
      </c>
      <c r="C25" s="66"/>
      <c r="D25" s="69" t="s">
        <v>127</v>
      </c>
      <c r="E25" s="64">
        <v>2389.0500000000002</v>
      </c>
      <c r="F25" s="64"/>
      <c r="G25" s="64">
        <f t="shared" si="0"/>
        <v>0</v>
      </c>
      <c r="H25" s="62"/>
      <c r="I25" s="62"/>
      <c r="J25" s="62"/>
      <c r="K25" s="62"/>
      <c r="L25" s="62"/>
      <c r="M25" s="62"/>
      <c r="N25" s="62"/>
      <c r="O25" s="62"/>
      <c r="P25" s="62"/>
    </row>
    <row r="26" spans="1:16" x14ac:dyDescent="0.25">
      <c r="A26" s="68"/>
      <c r="B26" s="110">
        <v>3237</v>
      </c>
      <c r="C26" s="66"/>
      <c r="D26" s="69" t="s">
        <v>126</v>
      </c>
      <c r="E26" s="64">
        <v>0</v>
      </c>
      <c r="F26" s="64"/>
      <c r="G26" s="64" t="e">
        <f t="shared" si="0"/>
        <v>#DIV/0!</v>
      </c>
      <c r="H26" s="62"/>
      <c r="I26" s="62"/>
      <c r="J26" s="62"/>
      <c r="K26" s="62"/>
      <c r="L26" s="62"/>
      <c r="M26" s="62"/>
      <c r="N26" s="62"/>
      <c r="O26" s="62"/>
      <c r="P26" s="62"/>
    </row>
    <row r="27" spans="1:16" x14ac:dyDescent="0.25">
      <c r="A27" s="68"/>
      <c r="B27" s="110">
        <v>3238</v>
      </c>
      <c r="C27" s="66"/>
      <c r="D27" s="69" t="s">
        <v>137</v>
      </c>
      <c r="E27" s="64">
        <v>1058.43</v>
      </c>
      <c r="F27" s="64">
        <v>660.61</v>
      </c>
      <c r="G27" s="64">
        <f t="shared" si="0"/>
        <v>62.414141700443103</v>
      </c>
      <c r="H27" s="62"/>
      <c r="I27" s="62"/>
      <c r="J27" s="62"/>
      <c r="K27" s="62"/>
      <c r="L27" s="62"/>
      <c r="M27" s="62"/>
      <c r="N27" s="62"/>
      <c r="O27" s="62"/>
      <c r="P27" s="62"/>
    </row>
    <row r="28" spans="1:16" x14ac:dyDescent="0.25">
      <c r="A28" s="68"/>
      <c r="B28" s="110">
        <v>3239</v>
      </c>
      <c r="C28" s="66"/>
      <c r="D28" s="69" t="s">
        <v>136</v>
      </c>
      <c r="E28" s="64">
        <v>0</v>
      </c>
      <c r="F28" s="64"/>
      <c r="G28" s="64" t="e">
        <f t="shared" si="0"/>
        <v>#DIV/0!</v>
      </c>
      <c r="H28" s="62"/>
      <c r="I28" s="62"/>
      <c r="J28" s="62"/>
      <c r="K28" s="62"/>
      <c r="L28" s="62"/>
      <c r="M28" s="62"/>
      <c r="N28" s="62"/>
      <c r="O28" s="62"/>
      <c r="P28" s="62"/>
    </row>
    <row r="29" spans="1:16" s="70" customFormat="1" ht="15" customHeight="1" x14ac:dyDescent="0.25">
      <c r="A29" s="98"/>
      <c r="B29" s="137">
        <v>329</v>
      </c>
      <c r="C29" s="112"/>
      <c r="D29" s="73" t="s">
        <v>75</v>
      </c>
      <c r="E29" s="72">
        <f>E30+E31+E32+E33+E34</f>
        <v>2720.82</v>
      </c>
      <c r="F29" s="72">
        <f>F30+F31+F32+F33+F34</f>
        <v>2748.09</v>
      </c>
      <c r="G29" s="263">
        <f t="shared" si="0"/>
        <v>101.00227137407106</v>
      </c>
      <c r="H29" s="62"/>
      <c r="I29" s="62"/>
      <c r="J29" s="62"/>
      <c r="K29" s="62"/>
      <c r="L29" s="62"/>
      <c r="M29" s="62"/>
      <c r="N29" s="62"/>
      <c r="O29" s="62"/>
      <c r="P29" s="62"/>
    </row>
    <row r="30" spans="1:16" x14ac:dyDescent="0.25">
      <c r="A30" s="68"/>
      <c r="B30" s="110">
        <v>3292</v>
      </c>
      <c r="C30" s="66"/>
      <c r="D30" s="69" t="s">
        <v>212</v>
      </c>
      <c r="E30" s="64">
        <v>2548.2800000000002</v>
      </c>
      <c r="F30" s="64">
        <v>2623.09</v>
      </c>
      <c r="G30" s="64">
        <f t="shared" si="0"/>
        <v>102.93570565244008</v>
      </c>
      <c r="H30" s="62"/>
      <c r="I30" s="62"/>
      <c r="J30" s="62"/>
      <c r="K30" s="62"/>
      <c r="L30" s="62"/>
      <c r="M30" s="62"/>
      <c r="N30" s="62"/>
      <c r="O30" s="62"/>
      <c r="P30" s="62"/>
    </row>
    <row r="31" spans="1:16" x14ac:dyDescent="0.25">
      <c r="A31" s="68"/>
      <c r="B31" s="110">
        <v>3293</v>
      </c>
      <c r="C31" s="66"/>
      <c r="D31" s="69" t="s">
        <v>157</v>
      </c>
      <c r="E31" s="64">
        <v>0</v>
      </c>
      <c r="F31" s="64"/>
      <c r="G31" s="64" t="e">
        <f t="shared" si="0"/>
        <v>#DIV/0!</v>
      </c>
      <c r="H31" s="62"/>
      <c r="I31" s="62"/>
      <c r="J31" s="62"/>
      <c r="K31" s="62"/>
      <c r="L31" s="62"/>
      <c r="M31" s="62"/>
      <c r="N31" s="62"/>
      <c r="O31" s="62"/>
      <c r="P31" s="62"/>
    </row>
    <row r="32" spans="1:16" x14ac:dyDescent="0.25">
      <c r="A32" s="68"/>
      <c r="B32" s="110">
        <v>3294</v>
      </c>
      <c r="C32" s="66"/>
      <c r="D32" s="69" t="s">
        <v>211</v>
      </c>
      <c r="E32" s="64">
        <v>172.54</v>
      </c>
      <c r="F32" s="64">
        <v>125</v>
      </c>
      <c r="G32" s="64">
        <f t="shared" si="0"/>
        <v>72.446968818824615</v>
      </c>
      <c r="H32" s="62"/>
      <c r="I32" s="62"/>
      <c r="J32" s="62"/>
      <c r="K32" s="62"/>
      <c r="L32" s="62"/>
      <c r="M32" s="62"/>
      <c r="N32" s="62"/>
      <c r="O32" s="62"/>
      <c r="P32" s="62"/>
    </row>
    <row r="33" spans="1:16" ht="16.5" customHeight="1" x14ac:dyDescent="0.25">
      <c r="A33" s="68"/>
      <c r="B33" s="110">
        <v>3295</v>
      </c>
      <c r="C33" s="66"/>
      <c r="D33" s="69" t="s">
        <v>210</v>
      </c>
      <c r="E33" s="64">
        <v>0</v>
      </c>
      <c r="F33" s="64"/>
      <c r="G33" s="64" t="e">
        <f t="shared" si="0"/>
        <v>#DIV/0!</v>
      </c>
      <c r="H33" s="62"/>
      <c r="I33" s="62"/>
      <c r="J33" s="62"/>
      <c r="K33" s="62"/>
      <c r="L33" s="62"/>
      <c r="M33" s="62"/>
      <c r="N33" s="62"/>
      <c r="O33" s="62"/>
      <c r="P33" s="62"/>
    </row>
    <row r="34" spans="1:16" ht="15" customHeight="1" x14ac:dyDescent="0.25">
      <c r="A34" s="68"/>
      <c r="B34" s="110">
        <v>3299</v>
      </c>
      <c r="C34" s="66"/>
      <c r="D34" s="69" t="s">
        <v>75</v>
      </c>
      <c r="E34" s="64">
        <v>0</v>
      </c>
      <c r="F34" s="64"/>
      <c r="G34" s="64" t="e">
        <f t="shared" si="0"/>
        <v>#DIV/0!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idden="1" x14ac:dyDescent="0.25">
      <c r="A35" s="68"/>
      <c r="B35" s="110"/>
      <c r="C35" s="66"/>
      <c r="D35" s="69"/>
      <c r="E35" s="64"/>
      <c r="F35" s="64"/>
      <c r="G35" s="64" t="e">
        <f t="shared" si="0"/>
        <v>#DIV/0!</v>
      </c>
      <c r="H35" s="62"/>
      <c r="I35" s="62"/>
      <c r="J35" s="62"/>
      <c r="K35" s="62"/>
      <c r="L35" s="62"/>
      <c r="M35" s="62"/>
      <c r="N35" s="62"/>
      <c r="O35" s="62"/>
      <c r="P35" s="62"/>
    </row>
    <row r="36" spans="1:16" hidden="1" x14ac:dyDescent="0.25">
      <c r="A36" s="68"/>
      <c r="B36" s="110"/>
      <c r="C36" s="66"/>
      <c r="D36" s="69"/>
      <c r="E36" s="64"/>
      <c r="F36" s="64"/>
      <c r="G36" s="64" t="e">
        <f t="shared" si="0"/>
        <v>#DIV/0!</v>
      </c>
      <c r="H36" s="62"/>
      <c r="I36" s="62"/>
      <c r="J36" s="62"/>
      <c r="K36" s="62"/>
      <c r="L36" s="62"/>
      <c r="M36" s="62"/>
      <c r="N36" s="62"/>
      <c r="O36" s="62"/>
      <c r="P36" s="62"/>
    </row>
    <row r="37" spans="1:16" hidden="1" x14ac:dyDescent="0.25">
      <c r="A37" s="68"/>
      <c r="B37" s="110"/>
      <c r="C37" s="66"/>
      <c r="D37" s="69"/>
      <c r="E37" s="64"/>
      <c r="F37" s="64"/>
      <c r="G37" s="64" t="e">
        <f t="shared" si="0"/>
        <v>#DIV/0!</v>
      </c>
      <c r="H37" s="62"/>
      <c r="I37" s="62"/>
      <c r="J37" s="62"/>
      <c r="K37" s="62"/>
      <c r="L37" s="62"/>
      <c r="M37" s="62"/>
      <c r="N37" s="62"/>
      <c r="O37" s="62"/>
      <c r="P37" s="62"/>
    </row>
    <row r="38" spans="1:16" ht="15.75" hidden="1" customHeight="1" x14ac:dyDescent="0.25">
      <c r="A38" s="68"/>
      <c r="B38" s="110"/>
      <c r="C38" s="66"/>
      <c r="D38" s="69"/>
      <c r="E38" s="64"/>
      <c r="F38" s="64"/>
      <c r="G38" s="64" t="e">
        <f t="shared" si="0"/>
        <v>#DIV/0!</v>
      </c>
      <c r="H38" s="62"/>
      <c r="I38" s="62"/>
      <c r="J38" s="62"/>
      <c r="K38" s="62"/>
      <c r="L38" s="62"/>
      <c r="M38" s="62"/>
      <c r="N38" s="62"/>
      <c r="O38" s="62"/>
      <c r="P38" s="62"/>
    </row>
    <row r="39" spans="1:16" ht="16.5" hidden="1" customHeight="1" x14ac:dyDescent="0.25">
      <c r="A39" s="68"/>
      <c r="B39" s="110"/>
      <c r="C39" s="66"/>
      <c r="D39" s="69"/>
      <c r="E39" s="64"/>
      <c r="F39" s="64"/>
      <c r="G39" s="64" t="e">
        <f t="shared" si="0"/>
        <v>#DIV/0!</v>
      </c>
      <c r="H39" s="62"/>
      <c r="I39" s="62"/>
      <c r="J39" s="62"/>
      <c r="K39" s="62"/>
      <c r="L39" s="62"/>
      <c r="M39" s="62"/>
      <c r="N39" s="62"/>
      <c r="O39" s="62"/>
      <c r="P39" s="62"/>
    </row>
    <row r="40" spans="1:16" s="227" customFormat="1" x14ac:dyDescent="0.25">
      <c r="A40" s="232"/>
      <c r="B40" s="231">
        <v>34</v>
      </c>
      <c r="C40" s="230"/>
      <c r="D40" s="229" t="s">
        <v>209</v>
      </c>
      <c r="E40" s="228">
        <f t="shared" ref="E40:F41" si="1">E41</f>
        <v>1100</v>
      </c>
      <c r="F40" s="228">
        <f t="shared" si="1"/>
        <v>635.51</v>
      </c>
      <c r="G40" s="261">
        <f t="shared" si="0"/>
        <v>57.773636363636363</v>
      </c>
      <c r="H40" s="62"/>
      <c r="I40" s="62"/>
      <c r="J40" s="62"/>
      <c r="K40" s="62"/>
      <c r="L40" s="62"/>
      <c r="M40" s="62"/>
      <c r="N40" s="62"/>
      <c r="O40" s="62"/>
      <c r="P40" s="62"/>
    </row>
    <row r="41" spans="1:16" s="70" customFormat="1" x14ac:dyDescent="0.25">
      <c r="A41" s="98"/>
      <c r="B41" s="113">
        <v>343</v>
      </c>
      <c r="C41" s="112"/>
      <c r="D41" s="73" t="s">
        <v>170</v>
      </c>
      <c r="E41" s="72">
        <f t="shared" si="1"/>
        <v>1100</v>
      </c>
      <c r="F41" s="72">
        <f t="shared" si="1"/>
        <v>635.51</v>
      </c>
      <c r="G41" s="263">
        <f t="shared" si="0"/>
        <v>57.773636363636363</v>
      </c>
      <c r="H41" s="62"/>
      <c r="I41" s="62"/>
      <c r="J41" s="62"/>
      <c r="K41" s="62"/>
      <c r="L41" s="62"/>
      <c r="M41" s="62"/>
      <c r="N41" s="62"/>
      <c r="O41" s="62"/>
      <c r="P41" s="62"/>
    </row>
    <row r="42" spans="1:16" ht="15.75" customHeight="1" x14ac:dyDescent="0.25">
      <c r="A42" s="68"/>
      <c r="B42" s="110">
        <v>3431</v>
      </c>
      <c r="C42" s="66"/>
      <c r="D42" s="69" t="s">
        <v>208</v>
      </c>
      <c r="E42" s="64">
        <v>1100</v>
      </c>
      <c r="F42" s="64">
        <v>635.51</v>
      </c>
      <c r="G42" s="64">
        <f t="shared" si="0"/>
        <v>57.773636363636363</v>
      </c>
      <c r="H42" s="62"/>
      <c r="I42" s="62"/>
      <c r="J42" s="62"/>
      <c r="K42" s="62"/>
      <c r="L42" s="62"/>
      <c r="M42" s="62"/>
      <c r="N42" s="62"/>
      <c r="O42" s="62"/>
      <c r="P42" s="62"/>
    </row>
    <row r="43" spans="1:16" s="203" customFormat="1" ht="27.75" customHeight="1" x14ac:dyDescent="0.25">
      <c r="A43" s="288" t="s">
        <v>166</v>
      </c>
      <c r="B43" s="289"/>
      <c r="C43" s="290"/>
      <c r="D43" s="226" t="s">
        <v>207</v>
      </c>
      <c r="E43" s="205">
        <f>E45</f>
        <v>8036</v>
      </c>
      <c r="F43" s="205">
        <f>F45</f>
        <v>2917.05</v>
      </c>
      <c r="G43" s="258">
        <f t="shared" si="0"/>
        <v>36.299776007964162</v>
      </c>
      <c r="H43" s="62"/>
      <c r="I43" s="62"/>
      <c r="J43" s="62"/>
      <c r="K43" s="62"/>
      <c r="L43" s="62"/>
      <c r="M43" s="62"/>
      <c r="N43" s="62"/>
      <c r="O43" s="62"/>
      <c r="P43" s="62"/>
    </row>
    <row r="44" spans="1:16" s="203" customFormat="1" ht="18" customHeight="1" x14ac:dyDescent="0.25">
      <c r="A44" s="291" t="s">
        <v>206</v>
      </c>
      <c r="B44" s="292"/>
      <c r="C44" s="293"/>
      <c r="D44" s="175" t="s">
        <v>205</v>
      </c>
      <c r="E44" s="64"/>
      <c r="F44" s="64"/>
      <c r="G44" s="64" t="e">
        <f t="shared" si="0"/>
        <v>#DIV/0!</v>
      </c>
      <c r="H44" s="62"/>
      <c r="I44" s="62"/>
      <c r="J44" s="62"/>
      <c r="K44" s="62"/>
      <c r="L44" s="62"/>
      <c r="M44" s="62"/>
      <c r="N44" s="62"/>
      <c r="O44" s="62"/>
      <c r="P44" s="62"/>
    </row>
    <row r="45" spans="1:16" s="84" customFormat="1" x14ac:dyDescent="0.25">
      <c r="A45" s="225"/>
      <c r="B45" s="201">
        <v>3</v>
      </c>
      <c r="C45" s="224"/>
      <c r="D45" s="154" t="s">
        <v>10</v>
      </c>
      <c r="E45" s="86">
        <f>E46</f>
        <v>8036</v>
      </c>
      <c r="F45" s="86">
        <f>F46</f>
        <v>2917.05</v>
      </c>
      <c r="G45" s="260">
        <f t="shared" si="0"/>
        <v>36.299776007964162</v>
      </c>
      <c r="H45" s="62"/>
      <c r="I45" s="62"/>
      <c r="J45" s="62"/>
      <c r="K45" s="62"/>
      <c r="L45" s="62"/>
      <c r="M45" s="62"/>
      <c r="N45" s="62"/>
      <c r="O45" s="62"/>
      <c r="P45" s="62"/>
    </row>
    <row r="46" spans="1:16" s="222" customFormat="1" x14ac:dyDescent="0.25">
      <c r="A46" s="220"/>
      <c r="B46" s="219">
        <v>32</v>
      </c>
      <c r="C46" s="218"/>
      <c r="D46" s="217" t="s">
        <v>27</v>
      </c>
      <c r="E46" s="216">
        <f>E47+E49</f>
        <v>8036</v>
      </c>
      <c r="F46" s="216">
        <f>F47+F49</f>
        <v>2917.05</v>
      </c>
      <c r="G46" s="64">
        <f t="shared" si="0"/>
        <v>36.299776007964162</v>
      </c>
      <c r="H46" s="223"/>
      <c r="I46" s="223"/>
      <c r="J46" s="223"/>
      <c r="K46" s="223"/>
      <c r="L46" s="223"/>
      <c r="M46" s="223"/>
      <c r="N46" s="223"/>
      <c r="O46" s="223"/>
      <c r="P46" s="223"/>
    </row>
    <row r="47" spans="1:16" s="70" customFormat="1" x14ac:dyDescent="0.25">
      <c r="A47" s="76"/>
      <c r="B47" s="215">
        <v>322</v>
      </c>
      <c r="C47" s="74"/>
      <c r="D47" s="151" t="s">
        <v>88</v>
      </c>
      <c r="E47" s="72">
        <f>E48</f>
        <v>1158</v>
      </c>
      <c r="F47" s="72">
        <f>F48</f>
        <v>1142.8900000000001</v>
      </c>
      <c r="G47" s="263">
        <f t="shared" si="0"/>
        <v>98.695164075993105</v>
      </c>
      <c r="H47" s="62"/>
      <c r="I47" s="62"/>
      <c r="J47" s="62"/>
      <c r="K47" s="62"/>
      <c r="L47" s="62"/>
      <c r="M47" s="62"/>
      <c r="N47" s="62"/>
      <c r="O47" s="62"/>
      <c r="P47" s="62"/>
    </row>
    <row r="48" spans="1:16" ht="26.25" x14ac:dyDescent="0.25">
      <c r="A48" s="68"/>
      <c r="B48" s="157">
        <v>3224</v>
      </c>
      <c r="C48" s="66"/>
      <c r="D48" s="69" t="s">
        <v>173</v>
      </c>
      <c r="E48" s="64">
        <v>1158</v>
      </c>
      <c r="F48" s="64">
        <v>1142.8900000000001</v>
      </c>
      <c r="G48" s="64">
        <f t="shared" si="0"/>
        <v>98.695164075993105</v>
      </c>
      <c r="H48" s="62"/>
      <c r="I48" s="62"/>
      <c r="J48" s="62"/>
      <c r="K48" s="62"/>
      <c r="L48" s="62"/>
      <c r="M48" s="62"/>
      <c r="N48" s="62"/>
      <c r="O48" s="62"/>
      <c r="P48" s="62"/>
    </row>
    <row r="49" spans="1:16" s="70" customFormat="1" x14ac:dyDescent="0.25">
      <c r="A49" s="98"/>
      <c r="B49" s="215">
        <v>323</v>
      </c>
      <c r="C49" s="112"/>
      <c r="D49" s="151" t="s">
        <v>92</v>
      </c>
      <c r="E49" s="72">
        <f>E50+E51</f>
        <v>6878</v>
      </c>
      <c r="F49" s="72">
        <f>F50+F51</f>
        <v>1774.16</v>
      </c>
      <c r="G49" s="263">
        <f t="shared" si="0"/>
        <v>25.794707763884851</v>
      </c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15" customHeight="1" x14ac:dyDescent="0.25">
      <c r="A50" s="68"/>
      <c r="B50" s="157">
        <v>3232</v>
      </c>
      <c r="C50" s="66"/>
      <c r="D50" s="132" t="s">
        <v>143</v>
      </c>
      <c r="E50" s="64">
        <v>6878</v>
      </c>
      <c r="F50" s="64">
        <v>1774.16</v>
      </c>
      <c r="G50" s="64">
        <f t="shared" si="0"/>
        <v>25.794707763884851</v>
      </c>
      <c r="H50" s="62"/>
      <c r="I50" s="62"/>
      <c r="J50" s="62"/>
      <c r="K50" s="62"/>
      <c r="L50" s="62"/>
      <c r="M50" s="62"/>
      <c r="N50" s="62"/>
      <c r="O50" s="62"/>
      <c r="P50" s="62"/>
    </row>
    <row r="51" spans="1:16" x14ac:dyDescent="0.25">
      <c r="A51" s="68"/>
      <c r="B51" s="157">
        <v>3237</v>
      </c>
      <c r="C51" s="66"/>
      <c r="D51" s="132" t="s">
        <v>126</v>
      </c>
      <c r="E51" s="64">
        <v>0</v>
      </c>
      <c r="F51" s="64"/>
      <c r="G51" s="64" t="e">
        <f t="shared" si="0"/>
        <v>#DIV/0!</v>
      </c>
      <c r="H51" s="62"/>
      <c r="I51" s="62"/>
      <c r="J51" s="62"/>
      <c r="K51" s="62"/>
      <c r="L51" s="62"/>
      <c r="M51" s="62"/>
      <c r="N51" s="62"/>
      <c r="O51" s="62"/>
      <c r="P51" s="62"/>
    </row>
    <row r="52" spans="1:16" s="203" customFormat="1" ht="15" customHeight="1" x14ac:dyDescent="0.25">
      <c r="A52" s="288" t="s">
        <v>204</v>
      </c>
      <c r="B52" s="289"/>
      <c r="C52" s="290"/>
      <c r="D52" s="190" t="s">
        <v>203</v>
      </c>
      <c r="E52" s="205">
        <v>0</v>
      </c>
      <c r="F52" s="205">
        <v>0</v>
      </c>
      <c r="G52" s="258" t="e">
        <f t="shared" si="0"/>
        <v>#DIV/0!</v>
      </c>
      <c r="H52" s="62"/>
      <c r="I52" s="62"/>
      <c r="J52" s="62"/>
      <c r="K52" s="62"/>
      <c r="L52" s="62"/>
      <c r="M52" s="62"/>
      <c r="N52" s="62"/>
      <c r="O52" s="62"/>
      <c r="P52" s="62"/>
    </row>
    <row r="53" spans="1:16" s="62" customFormat="1" hidden="1" x14ac:dyDescent="0.25">
      <c r="A53" s="221"/>
      <c r="B53" s="214"/>
      <c r="C53" s="213"/>
      <c r="D53" s="105"/>
      <c r="E53" s="63"/>
      <c r="F53" s="63"/>
      <c r="G53" s="64" t="e">
        <f t="shared" si="0"/>
        <v>#DIV/0!</v>
      </c>
    </row>
    <row r="54" spans="1:16" s="62" customFormat="1" x14ac:dyDescent="0.25">
      <c r="A54" s="291" t="s">
        <v>183</v>
      </c>
      <c r="B54" s="292"/>
      <c r="C54" s="293"/>
      <c r="D54" s="175" t="s">
        <v>182</v>
      </c>
      <c r="E54" s="64"/>
      <c r="F54" s="63"/>
      <c r="G54" s="64" t="e">
        <f t="shared" si="0"/>
        <v>#DIV/0!</v>
      </c>
    </row>
    <row r="55" spans="1:16" s="62" customFormat="1" x14ac:dyDescent="0.25">
      <c r="A55" s="220"/>
      <c r="B55" s="219">
        <v>32</v>
      </c>
      <c r="C55" s="218"/>
      <c r="D55" s="217" t="s">
        <v>27</v>
      </c>
      <c r="E55" s="216">
        <f>E56+E58</f>
        <v>0</v>
      </c>
      <c r="F55" s="216">
        <f>F56+F58</f>
        <v>0</v>
      </c>
      <c r="G55" s="64" t="e">
        <f t="shared" si="0"/>
        <v>#DIV/0!</v>
      </c>
    </row>
    <row r="56" spans="1:16" s="62" customFormat="1" x14ac:dyDescent="0.25">
      <c r="A56" s="76"/>
      <c r="B56" s="215">
        <v>322</v>
      </c>
      <c r="C56" s="74"/>
      <c r="D56" s="151" t="s">
        <v>88</v>
      </c>
      <c r="E56" s="72">
        <f>E57</f>
        <v>0</v>
      </c>
      <c r="F56" s="72">
        <f>F57</f>
        <v>0</v>
      </c>
      <c r="G56" s="263" t="e">
        <f t="shared" si="0"/>
        <v>#DIV/0!</v>
      </c>
    </row>
    <row r="57" spans="1:16" s="62" customFormat="1" x14ac:dyDescent="0.25">
      <c r="A57" s="68"/>
      <c r="B57" s="157">
        <v>3223</v>
      </c>
      <c r="C57" s="66"/>
      <c r="D57" s="69" t="s">
        <v>202</v>
      </c>
      <c r="E57" s="64"/>
      <c r="F57" s="64"/>
      <c r="G57" s="64" t="e">
        <f t="shared" si="0"/>
        <v>#DIV/0!</v>
      </c>
    </row>
    <row r="58" spans="1:16" s="62" customFormat="1" x14ac:dyDescent="0.25">
      <c r="A58" s="214"/>
      <c r="B58" s="214"/>
      <c r="C58" s="213"/>
      <c r="D58" s="105"/>
      <c r="E58" s="64"/>
      <c r="F58" s="63"/>
      <c r="G58" s="64" t="e">
        <f t="shared" si="0"/>
        <v>#DIV/0!</v>
      </c>
    </row>
    <row r="59" spans="1:16" s="206" customFormat="1" x14ac:dyDescent="0.25">
      <c r="A59" s="212" t="s">
        <v>179</v>
      </c>
      <c r="B59" s="211"/>
      <c r="C59" s="210"/>
      <c r="D59" s="209" t="s">
        <v>201</v>
      </c>
      <c r="E59" s="208" t="e">
        <f>E60+E76+E83+#REF!+E105+E152+E159</f>
        <v>#REF!</v>
      </c>
      <c r="F59" s="207"/>
      <c r="G59" s="64" t="e">
        <f t="shared" si="0"/>
        <v>#REF!</v>
      </c>
      <c r="H59" s="62"/>
      <c r="I59" s="62"/>
      <c r="J59" s="62"/>
      <c r="K59" s="62"/>
      <c r="L59" s="62"/>
      <c r="M59" s="62"/>
      <c r="N59" s="62"/>
      <c r="O59" s="62"/>
      <c r="P59" s="62"/>
    </row>
    <row r="60" spans="1:16" s="203" customFormat="1" x14ac:dyDescent="0.25">
      <c r="A60" s="193" t="s">
        <v>156</v>
      </c>
      <c r="B60" s="192"/>
      <c r="C60" s="191"/>
      <c r="D60" s="190" t="s">
        <v>158</v>
      </c>
      <c r="E60" s="205">
        <f>E62</f>
        <v>0</v>
      </c>
      <c r="F60" s="204"/>
      <c r="G60" s="258" t="e">
        <f t="shared" si="0"/>
        <v>#DIV/0!</v>
      </c>
      <c r="H60" s="62"/>
      <c r="I60" s="62"/>
      <c r="J60" s="62"/>
      <c r="K60" s="62"/>
      <c r="L60" s="62"/>
      <c r="M60" s="62"/>
      <c r="N60" s="62"/>
      <c r="O60" s="62"/>
      <c r="P60" s="62"/>
    </row>
    <row r="61" spans="1:16" s="203" customFormat="1" x14ac:dyDescent="0.25">
      <c r="A61" s="291" t="s">
        <v>183</v>
      </c>
      <c r="B61" s="292"/>
      <c r="C61" s="293"/>
      <c r="D61" s="175" t="s">
        <v>182</v>
      </c>
      <c r="E61" s="64"/>
      <c r="F61" s="63"/>
      <c r="G61" s="64" t="e">
        <f t="shared" si="0"/>
        <v>#DIV/0!</v>
      </c>
      <c r="H61" s="62"/>
      <c r="I61" s="62"/>
      <c r="J61" s="62"/>
      <c r="K61" s="62"/>
      <c r="L61" s="62"/>
      <c r="M61" s="62"/>
      <c r="N61" s="62"/>
      <c r="O61" s="62"/>
      <c r="P61" s="62"/>
    </row>
    <row r="62" spans="1:16" s="84" customFormat="1" x14ac:dyDescent="0.25">
      <c r="A62" s="202"/>
      <c r="B62" s="201">
        <v>3</v>
      </c>
      <c r="C62" s="200"/>
      <c r="D62" s="154" t="s">
        <v>10</v>
      </c>
      <c r="E62" s="86">
        <f>E63</f>
        <v>0</v>
      </c>
      <c r="F62" s="85"/>
      <c r="G62" s="260" t="e">
        <f t="shared" si="0"/>
        <v>#DIV/0!</v>
      </c>
      <c r="H62" s="62"/>
      <c r="I62" s="62"/>
      <c r="J62" s="62"/>
      <c r="K62" s="62"/>
      <c r="L62" s="62"/>
      <c r="M62" s="62"/>
      <c r="N62" s="62"/>
      <c r="O62" s="62"/>
      <c r="P62" s="62"/>
    </row>
    <row r="63" spans="1:16" s="77" customFormat="1" x14ac:dyDescent="0.25">
      <c r="A63" s="199"/>
      <c r="B63" s="198">
        <v>32</v>
      </c>
      <c r="C63" s="197"/>
      <c r="D63" s="153" t="s">
        <v>27</v>
      </c>
      <c r="E63" s="79">
        <f>E64+E68+E72+E74</f>
        <v>0</v>
      </c>
      <c r="F63" s="78"/>
      <c r="G63" s="64" t="e">
        <f t="shared" si="0"/>
        <v>#DIV/0!</v>
      </c>
      <c r="H63" s="62"/>
      <c r="I63" s="62"/>
      <c r="J63" s="62"/>
      <c r="K63" s="62"/>
      <c r="L63" s="62"/>
      <c r="M63" s="62"/>
      <c r="N63" s="62"/>
      <c r="O63" s="62"/>
      <c r="P63" s="62"/>
    </row>
    <row r="64" spans="1:16" s="70" customFormat="1" x14ac:dyDescent="0.25">
      <c r="A64" s="76"/>
      <c r="B64" s="196">
        <v>321</v>
      </c>
      <c r="C64" s="74"/>
      <c r="D64" s="151" t="s">
        <v>114</v>
      </c>
      <c r="E64" s="72">
        <f>E65+E66+E67</f>
        <v>0</v>
      </c>
      <c r="F64" s="71"/>
      <c r="G64" s="263" t="e">
        <f t="shared" si="0"/>
        <v>#DIV/0!</v>
      </c>
      <c r="H64" s="62"/>
      <c r="I64" s="62"/>
      <c r="J64" s="62"/>
      <c r="K64" s="62"/>
      <c r="L64" s="62"/>
      <c r="M64" s="62"/>
      <c r="N64" s="62"/>
      <c r="O64" s="62"/>
      <c r="P64" s="62"/>
    </row>
    <row r="65" spans="1:16" x14ac:dyDescent="0.25">
      <c r="A65" s="68"/>
      <c r="B65" s="194">
        <v>3211</v>
      </c>
      <c r="C65" s="66"/>
      <c r="D65" s="69" t="s">
        <v>113</v>
      </c>
      <c r="E65" s="64">
        <v>0</v>
      </c>
      <c r="F65" s="63"/>
      <c r="G65" s="64" t="e">
        <f t="shared" si="0"/>
        <v>#DIV/0!</v>
      </c>
      <c r="H65" s="62"/>
      <c r="I65" s="62"/>
      <c r="J65" s="62"/>
      <c r="K65" s="62"/>
      <c r="L65" s="62"/>
      <c r="M65" s="62"/>
      <c r="N65" s="62"/>
      <c r="O65" s="62"/>
      <c r="P65" s="62"/>
    </row>
    <row r="66" spans="1:16" x14ac:dyDescent="0.25">
      <c r="A66" s="195"/>
      <c r="B66" s="194">
        <v>3213</v>
      </c>
      <c r="C66" s="66"/>
      <c r="D66" s="69" t="s">
        <v>139</v>
      </c>
      <c r="E66" s="64">
        <v>0</v>
      </c>
      <c r="F66" s="63"/>
      <c r="G66" s="64" t="e">
        <f t="shared" si="0"/>
        <v>#DIV/0!</v>
      </c>
      <c r="H66" s="62"/>
      <c r="I66" s="62"/>
      <c r="J66" s="62"/>
      <c r="K66" s="62"/>
      <c r="L66" s="62"/>
      <c r="M66" s="62"/>
      <c r="N66" s="62"/>
      <c r="O66" s="62"/>
      <c r="P66" s="62"/>
    </row>
    <row r="67" spans="1:16" ht="16.5" customHeight="1" x14ac:dyDescent="0.25">
      <c r="A67" s="68"/>
      <c r="B67" s="157">
        <v>3214</v>
      </c>
      <c r="C67" s="66"/>
      <c r="D67" s="69" t="s">
        <v>138</v>
      </c>
      <c r="E67" s="64">
        <v>0</v>
      </c>
      <c r="F67" s="63"/>
      <c r="G67" s="64" t="e">
        <f t="shared" si="0"/>
        <v>#DIV/0!</v>
      </c>
      <c r="H67" s="62"/>
      <c r="I67" s="62"/>
      <c r="J67" s="62"/>
      <c r="K67" s="62"/>
      <c r="L67" s="62"/>
      <c r="M67" s="62"/>
      <c r="N67" s="62"/>
      <c r="O67" s="62"/>
      <c r="P67" s="62"/>
    </row>
    <row r="68" spans="1:16" s="70" customFormat="1" x14ac:dyDescent="0.25">
      <c r="A68" s="98"/>
      <c r="B68" s="137">
        <v>322</v>
      </c>
      <c r="C68" s="112"/>
      <c r="D68" s="151" t="s">
        <v>88</v>
      </c>
      <c r="E68" s="72">
        <f>E69+E70+E71</f>
        <v>0</v>
      </c>
      <c r="F68" s="71"/>
      <c r="G68" s="263" t="e">
        <f t="shared" si="0"/>
        <v>#DIV/0!</v>
      </c>
      <c r="H68" s="62"/>
      <c r="I68" s="62"/>
      <c r="J68" s="62"/>
      <c r="K68" s="62"/>
      <c r="L68" s="62"/>
      <c r="M68" s="62"/>
      <c r="N68" s="62"/>
      <c r="O68" s="62"/>
      <c r="P68" s="62"/>
    </row>
    <row r="69" spans="1:16" ht="12.75" customHeight="1" x14ac:dyDescent="0.25">
      <c r="A69" s="68"/>
      <c r="B69" s="110">
        <v>3221</v>
      </c>
      <c r="C69" s="66"/>
      <c r="D69" s="69" t="s">
        <v>154</v>
      </c>
      <c r="E69" s="64">
        <v>0</v>
      </c>
      <c r="F69" s="63"/>
      <c r="G69" s="64" t="e">
        <f t="shared" si="0"/>
        <v>#DIV/0!</v>
      </c>
      <c r="H69" s="62"/>
      <c r="I69" s="62"/>
      <c r="J69" s="62"/>
      <c r="K69" s="62"/>
      <c r="L69" s="62"/>
      <c r="M69" s="62"/>
      <c r="N69" s="62"/>
      <c r="O69" s="62"/>
      <c r="P69" s="62"/>
    </row>
    <row r="70" spans="1:16" x14ac:dyDescent="0.25">
      <c r="A70" s="68"/>
      <c r="B70" s="110">
        <v>3222</v>
      </c>
      <c r="C70" s="66"/>
      <c r="D70" s="69" t="s">
        <v>87</v>
      </c>
      <c r="E70" s="64">
        <v>0</v>
      </c>
      <c r="F70" s="63"/>
      <c r="G70" s="64" t="e">
        <f t="shared" si="0"/>
        <v>#DIV/0!</v>
      </c>
      <c r="H70" s="62"/>
      <c r="I70" s="62"/>
      <c r="J70" s="62"/>
      <c r="K70" s="62"/>
      <c r="L70" s="62"/>
      <c r="M70" s="62"/>
      <c r="N70" s="62"/>
      <c r="O70" s="62"/>
      <c r="P70" s="62"/>
    </row>
    <row r="71" spans="1:16" x14ac:dyDescent="0.25">
      <c r="A71" s="68"/>
      <c r="B71" s="110">
        <v>3225</v>
      </c>
      <c r="C71" s="66"/>
      <c r="D71" s="69" t="s">
        <v>153</v>
      </c>
      <c r="E71" s="64">
        <v>0</v>
      </c>
      <c r="F71" s="63"/>
      <c r="G71" s="64" t="e">
        <f t="shared" ref="G71:G134" si="2">SUM(F71/E71)*100</f>
        <v>#DIV/0!</v>
      </c>
      <c r="H71" s="62"/>
      <c r="I71" s="62"/>
      <c r="J71" s="62"/>
      <c r="K71" s="62"/>
      <c r="L71" s="62"/>
      <c r="M71" s="62"/>
      <c r="N71" s="62"/>
      <c r="O71" s="62"/>
      <c r="P71" s="62"/>
    </row>
    <row r="72" spans="1:16" s="70" customFormat="1" x14ac:dyDescent="0.25">
      <c r="A72" s="98"/>
      <c r="B72" s="113">
        <v>323</v>
      </c>
      <c r="C72" s="112"/>
      <c r="D72" s="73" t="s">
        <v>92</v>
      </c>
      <c r="E72" s="72">
        <f>E73</f>
        <v>0</v>
      </c>
      <c r="F72" s="71"/>
      <c r="G72" s="263" t="e">
        <f t="shared" si="2"/>
        <v>#DIV/0!</v>
      </c>
      <c r="H72" s="62"/>
      <c r="I72" s="62"/>
      <c r="J72" s="62"/>
      <c r="K72" s="62"/>
      <c r="L72" s="62"/>
      <c r="M72" s="62"/>
      <c r="N72" s="62"/>
      <c r="O72" s="62"/>
      <c r="P72" s="62"/>
    </row>
    <row r="73" spans="1:16" x14ac:dyDescent="0.25">
      <c r="A73" s="68"/>
      <c r="B73" s="110">
        <v>3237</v>
      </c>
      <c r="C73" s="66"/>
      <c r="D73" s="69" t="s">
        <v>126</v>
      </c>
      <c r="E73" s="64">
        <v>0</v>
      </c>
      <c r="F73" s="63"/>
      <c r="G73" s="64" t="e">
        <f t="shared" si="2"/>
        <v>#DIV/0!</v>
      </c>
      <c r="H73" s="62"/>
      <c r="I73" s="62"/>
      <c r="J73" s="62"/>
      <c r="K73" s="62"/>
      <c r="L73" s="62"/>
      <c r="M73" s="62"/>
      <c r="N73" s="62"/>
      <c r="O73" s="62"/>
      <c r="P73" s="62"/>
    </row>
    <row r="74" spans="1:16" s="70" customFormat="1" ht="17.25" customHeight="1" x14ac:dyDescent="0.25">
      <c r="A74" s="98"/>
      <c r="B74" s="113">
        <v>329</v>
      </c>
      <c r="C74" s="112"/>
      <c r="D74" s="73" t="s">
        <v>75</v>
      </c>
      <c r="E74" s="72">
        <f>E75</f>
        <v>0</v>
      </c>
      <c r="F74" s="71"/>
      <c r="G74" s="263" t="e">
        <f t="shared" si="2"/>
        <v>#DIV/0!</v>
      </c>
      <c r="H74" s="62"/>
      <c r="I74" s="62"/>
      <c r="J74" s="62"/>
      <c r="K74" s="62"/>
      <c r="L74" s="62"/>
      <c r="M74" s="62"/>
      <c r="N74" s="62"/>
      <c r="O74" s="62"/>
      <c r="P74" s="62"/>
    </row>
    <row r="75" spans="1:16" ht="16.5" customHeight="1" x14ac:dyDescent="0.25">
      <c r="A75" s="68"/>
      <c r="B75" s="110">
        <v>3299</v>
      </c>
      <c r="C75" s="66"/>
      <c r="D75" s="69" t="s">
        <v>75</v>
      </c>
      <c r="E75" s="64">
        <v>0</v>
      </c>
      <c r="F75" s="63"/>
      <c r="G75" s="64" t="e">
        <f t="shared" si="2"/>
        <v>#DIV/0!</v>
      </c>
      <c r="H75" s="62"/>
      <c r="I75" s="62"/>
      <c r="J75" s="62"/>
      <c r="K75" s="62"/>
      <c r="L75" s="62"/>
      <c r="M75" s="62"/>
      <c r="N75" s="62"/>
      <c r="O75" s="62"/>
      <c r="P75" s="62"/>
    </row>
    <row r="76" spans="1:16" s="167" customFormat="1" x14ac:dyDescent="0.25">
      <c r="A76" s="173" t="s">
        <v>200</v>
      </c>
      <c r="B76" s="183"/>
      <c r="C76" s="171"/>
      <c r="D76" s="170" t="s">
        <v>155</v>
      </c>
      <c r="E76" s="169">
        <f>E78</f>
        <v>1500</v>
      </c>
      <c r="F76" s="169">
        <f>F78</f>
        <v>885.07</v>
      </c>
      <c r="G76" s="64">
        <f t="shared" si="2"/>
        <v>59.004666666666672</v>
      </c>
      <c r="H76" s="62"/>
      <c r="I76" s="62"/>
      <c r="J76" s="62"/>
      <c r="K76" s="62"/>
      <c r="L76" s="62"/>
      <c r="M76" s="62"/>
      <c r="N76" s="62"/>
      <c r="O76" s="62"/>
      <c r="P76" s="62"/>
    </row>
    <row r="77" spans="1:16" s="167" customFormat="1" x14ac:dyDescent="0.25">
      <c r="A77" s="291" t="s">
        <v>183</v>
      </c>
      <c r="B77" s="292"/>
      <c r="C77" s="293"/>
      <c r="D77" s="175" t="s">
        <v>182</v>
      </c>
      <c r="E77" s="64"/>
      <c r="F77" s="64"/>
      <c r="G77" s="64" t="e">
        <f t="shared" si="2"/>
        <v>#DIV/0!</v>
      </c>
      <c r="H77" s="62"/>
      <c r="I77" s="62"/>
      <c r="J77" s="62"/>
      <c r="K77" s="62"/>
      <c r="L77" s="62"/>
      <c r="M77" s="62"/>
      <c r="N77" s="62"/>
      <c r="O77" s="62"/>
      <c r="P77" s="62"/>
    </row>
    <row r="78" spans="1:16" s="84" customFormat="1" x14ac:dyDescent="0.25">
      <c r="A78" s="102"/>
      <c r="B78" s="118">
        <v>3</v>
      </c>
      <c r="C78" s="117"/>
      <c r="D78" s="87" t="s">
        <v>10</v>
      </c>
      <c r="E78" s="86">
        <f t="shared" ref="E78:F79" si="3">E79</f>
        <v>1500</v>
      </c>
      <c r="F78" s="86">
        <f t="shared" si="3"/>
        <v>885.07</v>
      </c>
      <c r="G78" s="260">
        <f t="shared" si="2"/>
        <v>59.004666666666672</v>
      </c>
      <c r="H78" s="62"/>
      <c r="I78" s="62"/>
      <c r="J78" s="62"/>
      <c r="K78" s="62"/>
      <c r="L78" s="62"/>
      <c r="M78" s="62"/>
      <c r="N78" s="62"/>
      <c r="O78" s="62"/>
      <c r="P78" s="62"/>
    </row>
    <row r="79" spans="1:16" s="77" customFormat="1" x14ac:dyDescent="0.25">
      <c r="A79" s="100"/>
      <c r="B79" s="116">
        <v>32</v>
      </c>
      <c r="C79" s="115"/>
      <c r="D79" s="80" t="s">
        <v>27</v>
      </c>
      <c r="E79" s="79">
        <f t="shared" si="3"/>
        <v>1500</v>
      </c>
      <c r="F79" s="79">
        <f t="shared" si="3"/>
        <v>885.07</v>
      </c>
      <c r="G79" s="64">
        <f t="shared" si="2"/>
        <v>59.004666666666672</v>
      </c>
      <c r="H79" s="62"/>
      <c r="I79" s="62"/>
      <c r="J79" s="62"/>
      <c r="K79" s="62"/>
      <c r="L79" s="62"/>
      <c r="M79" s="62"/>
      <c r="N79" s="62"/>
      <c r="O79" s="62"/>
      <c r="P79" s="62"/>
    </row>
    <row r="80" spans="1:16" s="70" customFormat="1" ht="18.75" customHeight="1" x14ac:dyDescent="0.25">
      <c r="A80" s="98"/>
      <c r="B80" s="113">
        <v>329</v>
      </c>
      <c r="C80" s="112"/>
      <c r="D80" s="73" t="s">
        <v>75</v>
      </c>
      <c r="E80" s="72">
        <f>E81+E82</f>
        <v>1500</v>
      </c>
      <c r="F80" s="72">
        <f>F81+F82</f>
        <v>885.07</v>
      </c>
      <c r="G80" s="263">
        <f t="shared" si="2"/>
        <v>59.004666666666672</v>
      </c>
      <c r="H80" s="62"/>
      <c r="I80" s="62"/>
      <c r="J80" s="62"/>
      <c r="K80" s="62"/>
      <c r="L80" s="62"/>
      <c r="M80" s="62"/>
      <c r="N80" s="62"/>
      <c r="O80" s="62"/>
      <c r="P80" s="62"/>
    </row>
    <row r="81" spans="1:16" ht="26.25" x14ac:dyDescent="0.25">
      <c r="A81" s="68"/>
      <c r="B81" s="110">
        <v>3291</v>
      </c>
      <c r="C81" s="66"/>
      <c r="D81" s="69" t="s">
        <v>199</v>
      </c>
      <c r="E81" s="64">
        <v>500</v>
      </c>
      <c r="F81" s="64">
        <v>402.85</v>
      </c>
      <c r="G81" s="64">
        <f t="shared" si="2"/>
        <v>80.570000000000007</v>
      </c>
      <c r="H81" s="62"/>
      <c r="I81" s="62"/>
      <c r="J81" s="62"/>
      <c r="K81" s="62"/>
      <c r="L81" s="62"/>
      <c r="M81" s="62"/>
      <c r="N81" s="62"/>
      <c r="O81" s="62"/>
      <c r="P81" s="62"/>
    </row>
    <row r="82" spans="1:16" ht="15" customHeight="1" x14ac:dyDescent="0.25">
      <c r="A82" s="68"/>
      <c r="B82" s="110">
        <v>3299</v>
      </c>
      <c r="C82" s="66"/>
      <c r="D82" s="69" t="s">
        <v>75</v>
      </c>
      <c r="E82" s="64">
        <v>1000</v>
      </c>
      <c r="F82" s="64">
        <v>482.22</v>
      </c>
      <c r="G82" s="64">
        <f t="shared" si="2"/>
        <v>48.222000000000001</v>
      </c>
      <c r="H82" s="62"/>
      <c r="I82" s="62"/>
      <c r="J82" s="62"/>
      <c r="K82" s="62"/>
      <c r="L82" s="62"/>
      <c r="M82" s="62"/>
      <c r="N82" s="62"/>
      <c r="O82" s="62"/>
      <c r="P82" s="62"/>
    </row>
    <row r="83" spans="1:16" s="188" customFormat="1" ht="24" customHeight="1" x14ac:dyDescent="0.25">
      <c r="A83" s="193" t="s">
        <v>198</v>
      </c>
      <c r="B83" s="192"/>
      <c r="C83" s="191"/>
      <c r="D83" s="190" t="s">
        <v>197</v>
      </c>
      <c r="E83" s="169">
        <f>E87</f>
        <v>531</v>
      </c>
      <c r="F83" s="169">
        <f>F87</f>
        <v>0</v>
      </c>
      <c r="G83" s="64">
        <f t="shared" si="2"/>
        <v>0</v>
      </c>
      <c r="H83" s="189"/>
      <c r="I83" s="189"/>
      <c r="J83" s="189"/>
      <c r="K83" s="189"/>
      <c r="L83" s="189"/>
      <c r="M83" s="189"/>
      <c r="N83" s="189"/>
      <c r="O83" s="189"/>
      <c r="P83" s="189"/>
    </row>
    <row r="84" spans="1:16" s="188" customFormat="1" ht="24" customHeight="1" x14ac:dyDescent="0.25">
      <c r="A84" s="291" t="s">
        <v>183</v>
      </c>
      <c r="B84" s="292"/>
      <c r="C84" s="293"/>
      <c r="D84" s="175" t="s">
        <v>182</v>
      </c>
      <c r="E84" s="64"/>
      <c r="F84" s="63"/>
      <c r="G84" s="64" t="e">
        <f t="shared" si="2"/>
        <v>#DIV/0!</v>
      </c>
      <c r="H84" s="189"/>
      <c r="I84" s="189"/>
      <c r="J84" s="189"/>
      <c r="K84" s="189"/>
      <c r="L84" s="189"/>
      <c r="M84" s="189"/>
      <c r="N84" s="189"/>
      <c r="O84" s="189"/>
      <c r="P84" s="189"/>
    </row>
    <row r="85" spans="1:16" s="84" customFormat="1" x14ac:dyDescent="0.25">
      <c r="A85" s="102"/>
      <c r="B85" s="118">
        <v>3</v>
      </c>
      <c r="C85" s="117"/>
      <c r="D85" s="87" t="s">
        <v>10</v>
      </c>
      <c r="E85" s="85">
        <f t="shared" ref="E85:F87" si="4">E86</f>
        <v>531</v>
      </c>
      <c r="F85" s="85">
        <f t="shared" si="4"/>
        <v>0</v>
      </c>
      <c r="G85" s="260">
        <f t="shared" si="2"/>
        <v>0</v>
      </c>
      <c r="H85" s="62"/>
      <c r="I85" s="62"/>
      <c r="J85" s="62"/>
      <c r="K85" s="62"/>
      <c r="L85" s="62"/>
      <c r="M85" s="62"/>
      <c r="N85" s="62"/>
      <c r="O85" s="62"/>
      <c r="P85" s="62"/>
    </row>
    <row r="86" spans="1:16" s="77" customFormat="1" x14ac:dyDescent="0.25">
      <c r="A86" s="100"/>
      <c r="B86" s="116">
        <v>32</v>
      </c>
      <c r="C86" s="115"/>
      <c r="D86" s="80" t="s">
        <v>27</v>
      </c>
      <c r="E86" s="78">
        <f t="shared" si="4"/>
        <v>531</v>
      </c>
      <c r="F86" s="78">
        <f t="shared" si="4"/>
        <v>0</v>
      </c>
      <c r="G86" s="64">
        <f t="shared" si="2"/>
        <v>0</v>
      </c>
      <c r="H86" s="62"/>
      <c r="I86" s="62"/>
      <c r="J86" s="62"/>
      <c r="K86" s="62"/>
      <c r="L86" s="62"/>
      <c r="M86" s="62"/>
      <c r="N86" s="62"/>
      <c r="O86" s="62"/>
      <c r="P86" s="62"/>
    </row>
    <row r="87" spans="1:16" s="70" customFormat="1" ht="20.25" customHeight="1" x14ac:dyDescent="0.25">
      <c r="A87" s="98"/>
      <c r="B87" s="113">
        <v>323</v>
      </c>
      <c r="C87" s="112"/>
      <c r="D87" s="73" t="s">
        <v>92</v>
      </c>
      <c r="E87" s="72">
        <f t="shared" si="4"/>
        <v>531</v>
      </c>
      <c r="F87" s="72">
        <f t="shared" si="4"/>
        <v>0</v>
      </c>
      <c r="G87" s="263">
        <f t="shared" si="2"/>
        <v>0</v>
      </c>
      <c r="H87" s="62"/>
      <c r="I87" s="62"/>
      <c r="J87" s="62"/>
      <c r="K87" s="62"/>
      <c r="L87" s="62"/>
      <c r="M87" s="62"/>
      <c r="N87" s="62"/>
      <c r="O87" s="62"/>
      <c r="P87" s="62"/>
    </row>
    <row r="88" spans="1:16" s="62" customFormat="1" ht="13.5" customHeight="1" x14ac:dyDescent="0.25">
      <c r="A88" s="68"/>
      <c r="B88" s="110">
        <v>3237</v>
      </c>
      <c r="C88" s="66"/>
      <c r="D88" s="187" t="s">
        <v>196</v>
      </c>
      <c r="E88" s="64">
        <v>531</v>
      </c>
      <c r="F88" s="64">
        <v>0</v>
      </c>
      <c r="G88" s="64">
        <f t="shared" si="2"/>
        <v>0</v>
      </c>
    </row>
    <row r="89" spans="1:16" s="62" customFormat="1" ht="8.25" customHeight="1" x14ac:dyDescent="0.25">
      <c r="A89" s="68"/>
      <c r="B89" s="186"/>
      <c r="C89" s="66"/>
      <c r="D89" s="181"/>
      <c r="E89" s="63"/>
      <c r="F89" s="63"/>
      <c r="G89" s="64" t="e">
        <f t="shared" si="2"/>
        <v>#DIV/0!</v>
      </c>
    </row>
    <row r="90" spans="1:16" s="62" customFormat="1" ht="15" customHeight="1" x14ac:dyDescent="0.25">
      <c r="A90" s="173" t="s">
        <v>193</v>
      </c>
      <c r="B90" s="183"/>
      <c r="C90" s="171"/>
      <c r="D90" s="170" t="s">
        <v>194</v>
      </c>
      <c r="E90" s="168"/>
      <c r="F90" s="168"/>
      <c r="G90" s="64" t="e">
        <f t="shared" si="2"/>
        <v>#DIV/0!</v>
      </c>
    </row>
    <row r="91" spans="1:16" s="62" customFormat="1" ht="15" customHeight="1" x14ac:dyDescent="0.25">
      <c r="A91" s="291" t="s">
        <v>183</v>
      </c>
      <c r="B91" s="292"/>
      <c r="C91" s="293"/>
      <c r="D91" s="175" t="s">
        <v>182</v>
      </c>
      <c r="E91" s="63"/>
      <c r="F91" s="63"/>
      <c r="G91" s="64" t="e">
        <f t="shared" si="2"/>
        <v>#DIV/0!</v>
      </c>
    </row>
    <row r="92" spans="1:16" s="62" customFormat="1" ht="15" customHeight="1" x14ac:dyDescent="0.25">
      <c r="A92" s="102"/>
      <c r="B92" s="139">
        <v>3</v>
      </c>
      <c r="C92" s="88"/>
      <c r="D92" s="138" t="s">
        <v>10</v>
      </c>
      <c r="E92" s="85"/>
      <c r="F92" s="85"/>
      <c r="G92" s="260" t="e">
        <f t="shared" si="2"/>
        <v>#DIV/0!</v>
      </c>
    </row>
    <row r="93" spans="1:16" s="62" customFormat="1" ht="15" customHeight="1" x14ac:dyDescent="0.25">
      <c r="A93" s="100"/>
      <c r="B93" s="135">
        <v>31</v>
      </c>
      <c r="C93" s="81"/>
      <c r="D93" s="134" t="s">
        <v>11</v>
      </c>
      <c r="E93" s="78"/>
      <c r="F93" s="78"/>
      <c r="G93" s="64" t="e">
        <f t="shared" si="2"/>
        <v>#DIV/0!</v>
      </c>
    </row>
    <row r="94" spans="1:16" s="62" customFormat="1" ht="15" customHeight="1" x14ac:dyDescent="0.25">
      <c r="A94" s="98"/>
      <c r="B94" s="137">
        <v>311</v>
      </c>
      <c r="C94" s="74"/>
      <c r="D94" s="136" t="s">
        <v>111</v>
      </c>
      <c r="E94" s="71"/>
      <c r="F94" s="71"/>
      <c r="G94" s="263" t="e">
        <f t="shared" si="2"/>
        <v>#DIV/0!</v>
      </c>
    </row>
    <row r="95" spans="1:16" s="62" customFormat="1" ht="15" customHeight="1" x14ac:dyDescent="0.25">
      <c r="A95" s="68"/>
      <c r="B95" s="133">
        <v>3111</v>
      </c>
      <c r="C95" s="66"/>
      <c r="D95" s="132" t="s">
        <v>110</v>
      </c>
      <c r="E95" s="63"/>
      <c r="F95" s="63"/>
      <c r="G95" s="64" t="e">
        <f t="shared" si="2"/>
        <v>#DIV/0!</v>
      </c>
    </row>
    <row r="96" spans="1:16" s="62" customFormat="1" ht="15" customHeight="1" x14ac:dyDescent="0.25">
      <c r="A96" s="98"/>
      <c r="B96" s="137">
        <v>312</v>
      </c>
      <c r="C96" s="74"/>
      <c r="D96" s="136" t="s">
        <v>109</v>
      </c>
      <c r="E96" s="71"/>
      <c r="F96" s="71"/>
      <c r="G96" s="263" t="e">
        <f t="shared" si="2"/>
        <v>#DIV/0!</v>
      </c>
    </row>
    <row r="97" spans="1:7" s="62" customFormat="1" ht="15" customHeight="1" x14ac:dyDescent="0.25">
      <c r="A97" s="68"/>
      <c r="B97" s="133">
        <v>3121</v>
      </c>
      <c r="C97" s="66"/>
      <c r="D97" s="132" t="s">
        <v>109</v>
      </c>
      <c r="E97" s="63"/>
      <c r="F97" s="63"/>
      <c r="G97" s="64" t="e">
        <f t="shared" si="2"/>
        <v>#DIV/0!</v>
      </c>
    </row>
    <row r="98" spans="1:7" s="62" customFormat="1" ht="15" customHeight="1" x14ac:dyDescent="0.25">
      <c r="A98" s="98"/>
      <c r="B98" s="137">
        <v>313</v>
      </c>
      <c r="C98" s="74"/>
      <c r="D98" s="136" t="s">
        <v>108</v>
      </c>
      <c r="E98" s="71"/>
      <c r="F98" s="71"/>
      <c r="G98" s="263" t="e">
        <f t="shared" si="2"/>
        <v>#DIV/0!</v>
      </c>
    </row>
    <row r="99" spans="1:7" s="62" customFormat="1" ht="15" customHeight="1" x14ac:dyDescent="0.25">
      <c r="A99" s="68"/>
      <c r="B99" s="133">
        <v>3132</v>
      </c>
      <c r="C99" s="66"/>
      <c r="D99" s="132" t="s">
        <v>107</v>
      </c>
      <c r="E99" s="63"/>
      <c r="F99" s="63"/>
      <c r="G99" s="64" t="e">
        <f t="shared" si="2"/>
        <v>#DIV/0!</v>
      </c>
    </row>
    <row r="100" spans="1:7" s="62" customFormat="1" ht="15" customHeight="1" x14ac:dyDescent="0.25">
      <c r="A100" s="68"/>
      <c r="B100" s="133">
        <v>3133</v>
      </c>
      <c r="C100" s="66"/>
      <c r="D100" s="132" t="s">
        <v>189</v>
      </c>
      <c r="E100" s="63"/>
      <c r="F100" s="63"/>
      <c r="G100" s="64" t="e">
        <f t="shared" si="2"/>
        <v>#DIV/0!</v>
      </c>
    </row>
    <row r="101" spans="1:7" s="62" customFormat="1" ht="15" customHeight="1" x14ac:dyDescent="0.25">
      <c r="A101" s="100"/>
      <c r="B101" s="135">
        <v>32</v>
      </c>
      <c r="C101" s="81"/>
      <c r="D101" s="134" t="s">
        <v>27</v>
      </c>
      <c r="E101" s="78"/>
      <c r="F101" s="78"/>
      <c r="G101" s="64" t="e">
        <f t="shared" si="2"/>
        <v>#DIV/0!</v>
      </c>
    </row>
    <row r="102" spans="1:7" s="62" customFormat="1" ht="15" customHeight="1" x14ac:dyDescent="0.25">
      <c r="A102" s="98"/>
      <c r="B102" s="137">
        <v>321</v>
      </c>
      <c r="C102" s="74"/>
      <c r="D102" s="136" t="s">
        <v>114</v>
      </c>
      <c r="E102" s="71"/>
      <c r="F102" s="71"/>
      <c r="G102" s="263" t="e">
        <f t="shared" si="2"/>
        <v>#DIV/0!</v>
      </c>
    </row>
    <row r="103" spans="1:7" s="62" customFormat="1" ht="15" customHeight="1" x14ac:dyDescent="0.25">
      <c r="A103" s="68"/>
      <c r="B103" s="133">
        <v>3211</v>
      </c>
      <c r="C103" s="106"/>
      <c r="D103" s="185" t="s">
        <v>113</v>
      </c>
      <c r="E103" s="63"/>
      <c r="F103" s="63"/>
      <c r="G103" s="64" t="e">
        <f t="shared" si="2"/>
        <v>#DIV/0!</v>
      </c>
    </row>
    <row r="104" spans="1:7" s="62" customFormat="1" ht="15" customHeight="1" x14ac:dyDescent="0.25">
      <c r="A104" s="68"/>
      <c r="B104" s="133">
        <v>3212</v>
      </c>
      <c r="C104" s="66"/>
      <c r="D104" s="132" t="s">
        <v>164</v>
      </c>
      <c r="E104" s="63"/>
      <c r="F104" s="63"/>
      <c r="G104" s="64" t="e">
        <f t="shared" si="2"/>
        <v>#DIV/0!</v>
      </c>
    </row>
    <row r="105" spans="1:7" s="62" customFormat="1" ht="15" customHeight="1" x14ac:dyDescent="0.25">
      <c r="A105" s="173" t="s">
        <v>191</v>
      </c>
      <c r="B105" s="183"/>
      <c r="C105" s="171"/>
      <c r="D105" s="170" t="s">
        <v>192</v>
      </c>
      <c r="E105" s="169">
        <f>E107</f>
        <v>0</v>
      </c>
      <c r="F105" s="169"/>
      <c r="G105" s="64" t="e">
        <f t="shared" si="2"/>
        <v>#DIV/0!</v>
      </c>
    </row>
    <row r="106" spans="1:7" s="62" customFormat="1" ht="15" customHeight="1" x14ac:dyDescent="0.25">
      <c r="A106" s="291" t="s">
        <v>183</v>
      </c>
      <c r="B106" s="292"/>
      <c r="C106" s="293"/>
      <c r="D106" s="175" t="s">
        <v>182</v>
      </c>
      <c r="E106" s="64"/>
      <c r="F106" s="64"/>
      <c r="G106" s="64" t="e">
        <f t="shared" si="2"/>
        <v>#DIV/0!</v>
      </c>
    </row>
    <row r="107" spans="1:7" s="62" customFormat="1" ht="15" customHeight="1" x14ac:dyDescent="0.25">
      <c r="A107" s="102"/>
      <c r="B107" s="139">
        <v>3</v>
      </c>
      <c r="C107" s="88"/>
      <c r="D107" s="138" t="s">
        <v>10</v>
      </c>
      <c r="E107" s="86">
        <f>E108+E116</f>
        <v>0</v>
      </c>
      <c r="F107" s="86"/>
      <c r="G107" s="260" t="e">
        <f t="shared" si="2"/>
        <v>#DIV/0!</v>
      </c>
    </row>
    <row r="108" spans="1:7" s="62" customFormat="1" ht="15" customHeight="1" x14ac:dyDescent="0.25">
      <c r="A108" s="100"/>
      <c r="B108" s="135">
        <v>31</v>
      </c>
      <c r="C108" s="81"/>
      <c r="D108" s="134" t="s">
        <v>11</v>
      </c>
      <c r="E108" s="79">
        <f>E109+E111+E113</f>
        <v>0</v>
      </c>
      <c r="F108" s="79"/>
      <c r="G108" s="64" t="e">
        <f t="shared" si="2"/>
        <v>#DIV/0!</v>
      </c>
    </row>
    <row r="109" spans="1:7" s="62" customFormat="1" ht="15" customHeight="1" x14ac:dyDescent="0.25">
      <c r="A109" s="98"/>
      <c r="B109" s="137">
        <v>311</v>
      </c>
      <c r="C109" s="74"/>
      <c r="D109" s="136" t="s">
        <v>111</v>
      </c>
      <c r="E109" s="72">
        <f>E110</f>
        <v>0</v>
      </c>
      <c r="F109" s="72"/>
      <c r="G109" s="64" t="e">
        <f t="shared" si="2"/>
        <v>#DIV/0!</v>
      </c>
    </row>
    <row r="110" spans="1:7" s="62" customFormat="1" ht="15" customHeight="1" x14ac:dyDescent="0.25">
      <c r="A110" s="68"/>
      <c r="B110" s="133">
        <v>3111</v>
      </c>
      <c r="C110" s="66"/>
      <c r="D110" s="132" t="s">
        <v>110</v>
      </c>
      <c r="E110" s="64"/>
      <c r="F110" s="64"/>
      <c r="G110" s="64" t="e">
        <f t="shared" si="2"/>
        <v>#DIV/0!</v>
      </c>
    </row>
    <row r="111" spans="1:7" s="62" customFormat="1" ht="15" customHeight="1" x14ac:dyDescent="0.25">
      <c r="A111" s="98"/>
      <c r="B111" s="137">
        <v>312</v>
      </c>
      <c r="C111" s="74"/>
      <c r="D111" s="136" t="s">
        <v>109</v>
      </c>
      <c r="E111" s="72">
        <f>E112</f>
        <v>0</v>
      </c>
      <c r="F111" s="72"/>
      <c r="G111" s="64" t="e">
        <f t="shared" si="2"/>
        <v>#DIV/0!</v>
      </c>
    </row>
    <row r="112" spans="1:7" s="62" customFormat="1" ht="15" customHeight="1" x14ac:dyDescent="0.25">
      <c r="A112" s="68"/>
      <c r="B112" s="133">
        <v>3121</v>
      </c>
      <c r="C112" s="66"/>
      <c r="D112" s="132" t="s">
        <v>109</v>
      </c>
      <c r="E112" s="64"/>
      <c r="F112" s="64"/>
      <c r="G112" s="64" t="e">
        <f t="shared" si="2"/>
        <v>#DIV/0!</v>
      </c>
    </row>
    <row r="113" spans="1:7" s="62" customFormat="1" ht="15" customHeight="1" x14ac:dyDescent="0.25">
      <c r="A113" s="98"/>
      <c r="B113" s="137">
        <v>313</v>
      </c>
      <c r="C113" s="74"/>
      <c r="D113" s="136" t="s">
        <v>108</v>
      </c>
      <c r="E113" s="72">
        <f>E114</f>
        <v>0</v>
      </c>
      <c r="F113" s="72"/>
      <c r="G113" s="64" t="e">
        <f t="shared" si="2"/>
        <v>#DIV/0!</v>
      </c>
    </row>
    <row r="114" spans="1:7" s="62" customFormat="1" ht="15" customHeight="1" x14ac:dyDescent="0.25">
      <c r="A114" s="68"/>
      <c r="B114" s="133">
        <v>3132</v>
      </c>
      <c r="C114" s="66"/>
      <c r="D114" s="132" t="s">
        <v>107</v>
      </c>
      <c r="E114" s="64"/>
      <c r="F114" s="64"/>
      <c r="G114" s="64" t="e">
        <f t="shared" si="2"/>
        <v>#DIV/0!</v>
      </c>
    </row>
    <row r="115" spans="1:7" s="62" customFormat="1" ht="15" customHeight="1" x14ac:dyDescent="0.25">
      <c r="A115" s="68"/>
      <c r="B115" s="133">
        <v>3133</v>
      </c>
      <c r="C115" s="66"/>
      <c r="D115" s="132" t="s">
        <v>189</v>
      </c>
      <c r="E115" s="64">
        <v>0</v>
      </c>
      <c r="F115" s="64"/>
      <c r="G115" s="64" t="e">
        <f t="shared" si="2"/>
        <v>#DIV/0!</v>
      </c>
    </row>
    <row r="116" spans="1:7" s="62" customFormat="1" ht="15" customHeight="1" x14ac:dyDescent="0.25">
      <c r="A116" s="100"/>
      <c r="B116" s="135">
        <v>32</v>
      </c>
      <c r="C116" s="81"/>
      <c r="D116" s="134" t="s">
        <v>27</v>
      </c>
      <c r="E116" s="79">
        <f>E117</f>
        <v>0</v>
      </c>
      <c r="F116" s="79"/>
      <c r="G116" s="64" t="e">
        <f t="shared" si="2"/>
        <v>#DIV/0!</v>
      </c>
    </row>
    <row r="117" spans="1:7" s="62" customFormat="1" ht="15" customHeight="1" x14ac:dyDescent="0.25">
      <c r="A117" s="98"/>
      <c r="B117" s="137">
        <v>321</v>
      </c>
      <c r="C117" s="74"/>
      <c r="D117" s="136" t="s">
        <v>114</v>
      </c>
      <c r="E117" s="72">
        <f>E118+E119</f>
        <v>0</v>
      </c>
      <c r="F117" s="72"/>
      <c r="G117" s="64" t="e">
        <f t="shared" si="2"/>
        <v>#DIV/0!</v>
      </c>
    </row>
    <row r="118" spans="1:7" s="62" customFormat="1" ht="15" customHeight="1" x14ac:dyDescent="0.25">
      <c r="A118" s="68"/>
      <c r="B118" s="133">
        <v>3211</v>
      </c>
      <c r="C118" s="106"/>
      <c r="D118" s="185" t="s">
        <v>113</v>
      </c>
      <c r="E118" s="64"/>
      <c r="F118" s="64"/>
      <c r="G118" s="64" t="e">
        <f t="shared" si="2"/>
        <v>#DIV/0!</v>
      </c>
    </row>
    <row r="119" spans="1:7" s="62" customFormat="1" ht="15" customHeight="1" x14ac:dyDescent="0.25">
      <c r="A119" s="68"/>
      <c r="B119" s="133">
        <v>3212</v>
      </c>
      <c r="C119" s="66"/>
      <c r="D119" s="132" t="s">
        <v>164</v>
      </c>
      <c r="E119" s="64"/>
      <c r="F119" s="64"/>
      <c r="G119" s="64" t="e">
        <f t="shared" si="2"/>
        <v>#DIV/0!</v>
      </c>
    </row>
    <row r="120" spans="1:7" s="62" customFormat="1" ht="15" customHeight="1" x14ac:dyDescent="0.25">
      <c r="A120" s="173" t="s">
        <v>219</v>
      </c>
      <c r="B120" s="183"/>
      <c r="C120" s="171"/>
      <c r="D120" s="170" t="s">
        <v>190</v>
      </c>
      <c r="E120" s="169">
        <f>E122</f>
        <v>165597</v>
      </c>
      <c r="F120" s="169">
        <f>F122</f>
        <v>85708.64</v>
      </c>
      <c r="G120" s="64">
        <f t="shared" si="2"/>
        <v>51.757362754156176</v>
      </c>
    </row>
    <row r="121" spans="1:7" s="62" customFormat="1" ht="15" customHeight="1" x14ac:dyDescent="0.25">
      <c r="A121" s="291" t="s">
        <v>183</v>
      </c>
      <c r="B121" s="292"/>
      <c r="C121" s="293"/>
      <c r="D121" s="175" t="s">
        <v>182</v>
      </c>
      <c r="E121" s="64"/>
      <c r="F121" s="64"/>
      <c r="G121" s="64" t="e">
        <f t="shared" si="2"/>
        <v>#DIV/0!</v>
      </c>
    </row>
    <row r="122" spans="1:7" s="62" customFormat="1" ht="15" customHeight="1" x14ac:dyDescent="0.25">
      <c r="A122" s="102"/>
      <c r="B122" s="139">
        <v>3</v>
      </c>
      <c r="C122" s="88"/>
      <c r="D122" s="138" t="s">
        <v>10</v>
      </c>
      <c r="E122" s="86">
        <f>E123+E131</f>
        <v>165597</v>
      </c>
      <c r="F122" s="86">
        <f>F123+F131</f>
        <v>85708.64</v>
      </c>
      <c r="G122" s="260">
        <f t="shared" si="2"/>
        <v>51.757362754156176</v>
      </c>
    </row>
    <row r="123" spans="1:7" s="62" customFormat="1" ht="15" customHeight="1" x14ac:dyDescent="0.25">
      <c r="A123" s="100"/>
      <c r="B123" s="135">
        <v>31</v>
      </c>
      <c r="C123" s="81"/>
      <c r="D123" s="134" t="s">
        <v>11</v>
      </c>
      <c r="E123" s="79">
        <f>E124+E126+E128</f>
        <v>155761.48000000001</v>
      </c>
      <c r="F123" s="79">
        <f>F124+F126+F128</f>
        <v>83254.42</v>
      </c>
      <c r="G123" s="64">
        <f t="shared" si="2"/>
        <v>53.449941538819481</v>
      </c>
    </row>
    <row r="124" spans="1:7" s="62" customFormat="1" ht="15" customHeight="1" x14ac:dyDescent="0.25">
      <c r="A124" s="98"/>
      <c r="B124" s="137">
        <v>311</v>
      </c>
      <c r="C124" s="74"/>
      <c r="D124" s="136" t="s">
        <v>111</v>
      </c>
      <c r="E124" s="72">
        <f>E125</f>
        <v>124687.96</v>
      </c>
      <c r="F124" s="72">
        <f>F125</f>
        <v>66913.7</v>
      </c>
      <c r="G124" s="263">
        <f t="shared" si="2"/>
        <v>53.664924825139479</v>
      </c>
    </row>
    <row r="125" spans="1:7" s="62" customFormat="1" ht="15" customHeight="1" x14ac:dyDescent="0.25">
      <c r="A125" s="68"/>
      <c r="B125" s="133">
        <v>3111</v>
      </c>
      <c r="C125" s="66"/>
      <c r="D125" s="132" t="s">
        <v>110</v>
      </c>
      <c r="E125" s="64">
        <v>124687.96</v>
      </c>
      <c r="F125" s="64">
        <v>66913.7</v>
      </c>
      <c r="G125" s="64">
        <f t="shared" si="2"/>
        <v>53.664924825139479</v>
      </c>
    </row>
    <row r="126" spans="1:7" s="62" customFormat="1" ht="15" customHeight="1" x14ac:dyDescent="0.25">
      <c r="A126" s="98"/>
      <c r="B126" s="137">
        <v>312</v>
      </c>
      <c r="C126" s="74"/>
      <c r="D126" s="136" t="s">
        <v>109</v>
      </c>
      <c r="E126" s="72">
        <f>E127</f>
        <v>10500</v>
      </c>
      <c r="F126" s="72">
        <f>F127</f>
        <v>5300</v>
      </c>
      <c r="G126" s="263">
        <f t="shared" si="2"/>
        <v>50.476190476190474</v>
      </c>
    </row>
    <row r="127" spans="1:7" s="62" customFormat="1" ht="15" customHeight="1" x14ac:dyDescent="0.25">
      <c r="A127" s="68"/>
      <c r="B127" s="133">
        <v>3121</v>
      </c>
      <c r="C127" s="66"/>
      <c r="D127" s="132" t="s">
        <v>109</v>
      </c>
      <c r="E127" s="64">
        <v>10500</v>
      </c>
      <c r="F127" s="64">
        <v>5300</v>
      </c>
      <c r="G127" s="64">
        <f t="shared" si="2"/>
        <v>50.476190476190474</v>
      </c>
    </row>
    <row r="128" spans="1:7" s="62" customFormat="1" ht="15" customHeight="1" x14ac:dyDescent="0.25">
      <c r="A128" s="98"/>
      <c r="B128" s="137">
        <v>313</v>
      </c>
      <c r="C128" s="74"/>
      <c r="D128" s="136" t="s">
        <v>108</v>
      </c>
      <c r="E128" s="72">
        <f>E129</f>
        <v>20573.52</v>
      </c>
      <c r="F128" s="72">
        <f>F129</f>
        <v>11040.72</v>
      </c>
      <c r="G128" s="263">
        <f t="shared" si="2"/>
        <v>53.664710754406627</v>
      </c>
    </row>
    <row r="129" spans="1:7" s="62" customFormat="1" ht="15" customHeight="1" x14ac:dyDescent="0.25">
      <c r="A129" s="68"/>
      <c r="B129" s="133">
        <v>3132</v>
      </c>
      <c r="C129" s="66"/>
      <c r="D129" s="132" t="s">
        <v>107</v>
      </c>
      <c r="E129" s="64">
        <v>20573.52</v>
      </c>
      <c r="F129" s="64">
        <v>11040.72</v>
      </c>
      <c r="G129" s="64">
        <f t="shared" si="2"/>
        <v>53.664710754406627</v>
      </c>
    </row>
    <row r="130" spans="1:7" s="62" customFormat="1" ht="15" customHeight="1" x14ac:dyDescent="0.25">
      <c r="A130" s="68"/>
      <c r="B130" s="133">
        <v>3133</v>
      </c>
      <c r="C130" s="66"/>
      <c r="D130" s="132" t="s">
        <v>189</v>
      </c>
      <c r="E130" s="64">
        <v>0</v>
      </c>
      <c r="F130" s="64"/>
      <c r="G130" s="64" t="e">
        <f t="shared" si="2"/>
        <v>#DIV/0!</v>
      </c>
    </row>
    <row r="131" spans="1:7" s="62" customFormat="1" ht="15" customHeight="1" x14ac:dyDescent="0.25">
      <c r="A131" s="100"/>
      <c r="B131" s="135">
        <v>32</v>
      </c>
      <c r="C131" s="81"/>
      <c r="D131" s="134" t="s">
        <v>27</v>
      </c>
      <c r="E131" s="79">
        <f>E132</f>
        <v>9835.52</v>
      </c>
      <c r="F131" s="79">
        <f>F132</f>
        <v>2454.2200000000003</v>
      </c>
      <c r="G131" s="263">
        <f t="shared" si="2"/>
        <v>24.952620705361792</v>
      </c>
    </row>
    <row r="132" spans="1:7" s="62" customFormat="1" ht="15" customHeight="1" x14ac:dyDescent="0.25">
      <c r="A132" s="98"/>
      <c r="B132" s="137">
        <v>321</v>
      </c>
      <c r="C132" s="74"/>
      <c r="D132" s="136" t="s">
        <v>114</v>
      </c>
      <c r="E132" s="72">
        <f>E133+E134</f>
        <v>9835.52</v>
      </c>
      <c r="F132" s="72">
        <f>F133+F134</f>
        <v>2454.2200000000003</v>
      </c>
      <c r="G132" s="263">
        <f t="shared" si="2"/>
        <v>24.952620705361792</v>
      </c>
    </row>
    <row r="133" spans="1:7" s="62" customFormat="1" ht="15" customHeight="1" x14ac:dyDescent="0.25">
      <c r="A133" s="68"/>
      <c r="B133" s="133">
        <v>3211</v>
      </c>
      <c r="C133" s="106"/>
      <c r="D133" s="185" t="s">
        <v>113</v>
      </c>
      <c r="E133" s="64">
        <v>500</v>
      </c>
      <c r="F133" s="64">
        <v>598.79999999999995</v>
      </c>
      <c r="G133" s="64">
        <f t="shared" si="2"/>
        <v>119.76</v>
      </c>
    </row>
    <row r="134" spans="1:7" s="62" customFormat="1" ht="15" customHeight="1" x14ac:dyDescent="0.25">
      <c r="A134" s="68"/>
      <c r="B134" s="133">
        <v>3212</v>
      </c>
      <c r="C134" s="66"/>
      <c r="D134" s="132" t="s">
        <v>164</v>
      </c>
      <c r="E134" s="64">
        <v>9335.52</v>
      </c>
      <c r="F134" s="64">
        <v>1855.42</v>
      </c>
      <c r="G134" s="64">
        <f t="shared" si="2"/>
        <v>19.874843608068968</v>
      </c>
    </row>
    <row r="135" spans="1:7" s="62" customFormat="1" ht="15" customHeight="1" x14ac:dyDescent="0.25">
      <c r="A135" s="68"/>
      <c r="B135" s="133"/>
      <c r="C135" s="66"/>
      <c r="D135" s="132"/>
      <c r="E135" s="64"/>
      <c r="F135" s="64"/>
      <c r="G135" s="64" t="e">
        <f t="shared" ref="G135:G198" si="5">SUM(F135/E135)*100</f>
        <v>#DIV/0!</v>
      </c>
    </row>
    <row r="136" spans="1:7" s="62" customFormat="1" ht="15" customHeight="1" x14ac:dyDescent="0.25">
      <c r="A136" s="173" t="s">
        <v>195</v>
      </c>
      <c r="B136" s="183"/>
      <c r="C136" s="171"/>
      <c r="D136" s="170" t="s">
        <v>242</v>
      </c>
      <c r="E136" s="168"/>
      <c r="F136" s="168"/>
      <c r="G136" s="64" t="e">
        <f t="shared" si="5"/>
        <v>#DIV/0!</v>
      </c>
    </row>
    <row r="137" spans="1:7" s="62" customFormat="1" ht="15" customHeight="1" x14ac:dyDescent="0.25">
      <c r="A137" s="291" t="s">
        <v>183</v>
      </c>
      <c r="B137" s="292"/>
      <c r="C137" s="293"/>
      <c r="D137" s="250" t="s">
        <v>182</v>
      </c>
      <c r="E137" s="63"/>
      <c r="F137" s="63"/>
      <c r="G137" s="64" t="e">
        <f t="shared" si="5"/>
        <v>#DIV/0!</v>
      </c>
    </row>
    <row r="138" spans="1:7" s="62" customFormat="1" ht="15" customHeight="1" x14ac:dyDescent="0.25">
      <c r="A138" s="102"/>
      <c r="B138" s="139">
        <v>3</v>
      </c>
      <c r="C138" s="88"/>
      <c r="D138" s="138" t="s">
        <v>10</v>
      </c>
      <c r="E138" s="85">
        <f t="shared" ref="E138:F138" si="6">E139+E147</f>
        <v>0</v>
      </c>
      <c r="F138" s="85">
        <f t="shared" si="6"/>
        <v>0</v>
      </c>
      <c r="G138" s="260" t="e">
        <f t="shared" si="5"/>
        <v>#DIV/0!</v>
      </c>
    </row>
    <row r="139" spans="1:7" s="62" customFormat="1" ht="15" customHeight="1" x14ac:dyDescent="0.25">
      <c r="A139" s="100"/>
      <c r="B139" s="135">
        <v>31</v>
      </c>
      <c r="C139" s="81"/>
      <c r="D139" s="134" t="s">
        <v>11</v>
      </c>
      <c r="E139" s="78">
        <f t="shared" ref="E139" si="7">E140+E142+E144</f>
        <v>0</v>
      </c>
      <c r="F139" s="78"/>
      <c r="G139" s="64" t="e">
        <f t="shared" si="5"/>
        <v>#DIV/0!</v>
      </c>
    </row>
    <row r="140" spans="1:7" s="62" customFormat="1" ht="15" customHeight="1" x14ac:dyDescent="0.25">
      <c r="A140" s="98"/>
      <c r="B140" s="137">
        <v>311</v>
      </c>
      <c r="C140" s="74"/>
      <c r="D140" s="136" t="s">
        <v>111</v>
      </c>
      <c r="E140" s="71">
        <f t="shared" ref="E140" si="8">E141</f>
        <v>0</v>
      </c>
      <c r="F140" s="71"/>
      <c r="G140" s="263" t="e">
        <f t="shared" si="5"/>
        <v>#DIV/0!</v>
      </c>
    </row>
    <row r="141" spans="1:7" s="62" customFormat="1" ht="15" customHeight="1" x14ac:dyDescent="0.25">
      <c r="A141" s="68"/>
      <c r="B141" s="133">
        <v>3111</v>
      </c>
      <c r="C141" s="66"/>
      <c r="D141" s="132" t="s">
        <v>110</v>
      </c>
      <c r="E141" s="63">
        <v>0</v>
      </c>
      <c r="F141" s="63"/>
      <c r="G141" s="64" t="e">
        <f t="shared" si="5"/>
        <v>#DIV/0!</v>
      </c>
    </row>
    <row r="142" spans="1:7" s="62" customFormat="1" ht="15" customHeight="1" x14ac:dyDescent="0.25">
      <c r="A142" s="98"/>
      <c r="B142" s="137">
        <v>312</v>
      </c>
      <c r="C142" s="74"/>
      <c r="D142" s="136" t="s">
        <v>109</v>
      </c>
      <c r="E142" s="71">
        <f t="shared" ref="E142" si="9">E143</f>
        <v>0</v>
      </c>
      <c r="F142" s="71"/>
      <c r="G142" s="263" t="e">
        <f t="shared" si="5"/>
        <v>#DIV/0!</v>
      </c>
    </row>
    <row r="143" spans="1:7" s="62" customFormat="1" ht="15" customHeight="1" x14ac:dyDescent="0.25">
      <c r="A143" s="68"/>
      <c r="B143" s="133">
        <v>3121</v>
      </c>
      <c r="C143" s="66"/>
      <c r="D143" s="132" t="s">
        <v>109</v>
      </c>
      <c r="E143" s="63"/>
      <c r="F143" s="63"/>
      <c r="G143" s="64" t="e">
        <f t="shared" si="5"/>
        <v>#DIV/0!</v>
      </c>
    </row>
    <row r="144" spans="1:7" s="62" customFormat="1" ht="15" customHeight="1" x14ac:dyDescent="0.25">
      <c r="A144" s="98"/>
      <c r="B144" s="137">
        <v>313</v>
      </c>
      <c r="C144" s="74"/>
      <c r="D144" s="136" t="s">
        <v>108</v>
      </c>
      <c r="E144" s="71">
        <f t="shared" ref="E144" si="10">E145+E146</f>
        <v>0</v>
      </c>
      <c r="F144" s="71"/>
      <c r="G144" s="263" t="e">
        <f t="shared" si="5"/>
        <v>#DIV/0!</v>
      </c>
    </row>
    <row r="145" spans="1:23" s="62" customFormat="1" ht="15" customHeight="1" x14ac:dyDescent="0.25">
      <c r="A145" s="68"/>
      <c r="B145" s="133">
        <v>3132</v>
      </c>
      <c r="C145" s="66"/>
      <c r="D145" s="132" t="s">
        <v>107</v>
      </c>
      <c r="E145" s="63"/>
      <c r="F145" s="63"/>
      <c r="G145" s="64" t="e">
        <f t="shared" si="5"/>
        <v>#DIV/0!</v>
      </c>
    </row>
    <row r="146" spans="1:23" s="62" customFormat="1" ht="15" customHeight="1" x14ac:dyDescent="0.25">
      <c r="A146" s="68"/>
      <c r="B146" s="133">
        <v>3133</v>
      </c>
      <c r="C146" s="66"/>
      <c r="D146" s="132" t="s">
        <v>189</v>
      </c>
      <c r="E146" s="63"/>
      <c r="F146" s="63"/>
      <c r="G146" s="64" t="e">
        <f t="shared" si="5"/>
        <v>#DIV/0!</v>
      </c>
    </row>
    <row r="147" spans="1:23" s="62" customFormat="1" ht="15" customHeight="1" x14ac:dyDescent="0.25">
      <c r="A147" s="100"/>
      <c r="B147" s="135">
        <v>32</v>
      </c>
      <c r="C147" s="81"/>
      <c r="D147" s="134" t="s">
        <v>27</v>
      </c>
      <c r="E147" s="78">
        <f t="shared" ref="E147" si="11">E148</f>
        <v>0</v>
      </c>
      <c r="F147" s="78"/>
      <c r="G147" s="64" t="e">
        <f t="shared" si="5"/>
        <v>#DIV/0!</v>
      </c>
    </row>
    <row r="148" spans="1:23" s="62" customFormat="1" ht="15" customHeight="1" x14ac:dyDescent="0.25">
      <c r="A148" s="98"/>
      <c r="B148" s="137">
        <v>321</v>
      </c>
      <c r="C148" s="74"/>
      <c r="D148" s="136" t="s">
        <v>114</v>
      </c>
      <c r="E148" s="71">
        <f t="shared" ref="E148" si="12">E149+E150</f>
        <v>0</v>
      </c>
      <c r="F148" s="71"/>
      <c r="G148" s="64" t="e">
        <f t="shared" si="5"/>
        <v>#DIV/0!</v>
      </c>
    </row>
    <row r="149" spans="1:23" s="62" customFormat="1" ht="15" customHeight="1" x14ac:dyDescent="0.25">
      <c r="A149" s="68"/>
      <c r="B149" s="133">
        <v>3211</v>
      </c>
      <c r="C149" s="106"/>
      <c r="D149" s="185" t="s">
        <v>113</v>
      </c>
      <c r="E149" s="63"/>
      <c r="F149" s="63"/>
      <c r="G149" s="64" t="e">
        <f t="shared" si="5"/>
        <v>#DIV/0!</v>
      </c>
    </row>
    <row r="150" spans="1:23" s="62" customFormat="1" ht="15" customHeight="1" x14ac:dyDescent="0.25">
      <c r="A150" s="68"/>
      <c r="B150" s="133">
        <v>3212</v>
      </c>
      <c r="C150" s="66"/>
      <c r="D150" s="132" t="s">
        <v>164</v>
      </c>
      <c r="E150" s="63"/>
      <c r="F150" s="63"/>
      <c r="G150" s="64" t="e">
        <f t="shared" si="5"/>
        <v>#DIV/0!</v>
      </c>
    </row>
    <row r="151" spans="1:23" s="62" customFormat="1" ht="15" customHeight="1" x14ac:dyDescent="0.25">
      <c r="A151" s="68"/>
      <c r="B151" s="133"/>
      <c r="C151" s="66"/>
      <c r="D151" s="132"/>
      <c r="E151" s="64"/>
      <c r="F151" s="64"/>
      <c r="G151" s="64" t="e">
        <f t="shared" si="5"/>
        <v>#DIV/0!</v>
      </c>
    </row>
    <row r="152" spans="1:23" s="167" customFormat="1" ht="26.25" x14ac:dyDescent="0.25">
      <c r="A152" s="184" t="s">
        <v>179</v>
      </c>
      <c r="B152" s="183"/>
      <c r="C152" s="171"/>
      <c r="D152" s="170" t="s">
        <v>188</v>
      </c>
      <c r="E152" s="169">
        <f>E153</f>
        <v>0</v>
      </c>
      <c r="F152" s="259"/>
      <c r="G152" s="259" t="e">
        <f t="shared" si="5"/>
        <v>#DIV/0!</v>
      </c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</row>
    <row r="153" spans="1:23" s="91" customFormat="1" ht="30" customHeight="1" x14ac:dyDescent="0.25">
      <c r="A153" s="109" t="s">
        <v>95</v>
      </c>
      <c r="B153" s="150"/>
      <c r="C153" s="95"/>
      <c r="D153" s="149" t="s">
        <v>187</v>
      </c>
      <c r="E153" s="93">
        <f>E155</f>
        <v>0</v>
      </c>
      <c r="F153" s="93"/>
      <c r="G153" s="258" t="e">
        <f t="shared" si="5"/>
        <v>#DIV/0!</v>
      </c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</row>
    <row r="154" spans="1:23" s="91" customFormat="1" ht="30" customHeight="1" x14ac:dyDescent="0.25">
      <c r="A154" s="291" t="s">
        <v>183</v>
      </c>
      <c r="B154" s="292"/>
      <c r="C154" s="293"/>
      <c r="D154" s="175" t="s">
        <v>182</v>
      </c>
      <c r="E154" s="182"/>
      <c r="F154" s="182"/>
      <c r="G154" s="64" t="e">
        <f t="shared" si="5"/>
        <v>#DIV/0!</v>
      </c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</row>
    <row r="155" spans="1:23" s="84" customFormat="1" x14ac:dyDescent="0.25">
      <c r="A155" s="102"/>
      <c r="B155" s="156">
        <v>3</v>
      </c>
      <c r="C155" s="117"/>
      <c r="D155" s="87" t="s">
        <v>10</v>
      </c>
      <c r="E155" s="86">
        <f t="shared" ref="E155:E157" si="13">E156</f>
        <v>0</v>
      </c>
      <c r="F155" s="86"/>
      <c r="G155" s="260" t="e">
        <f t="shared" si="5"/>
        <v>#DIV/0!</v>
      </c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</row>
    <row r="156" spans="1:23" s="77" customFormat="1" ht="28.5" customHeight="1" x14ac:dyDescent="0.25">
      <c r="A156" s="100"/>
      <c r="B156" s="155">
        <v>37</v>
      </c>
      <c r="C156" s="115"/>
      <c r="D156" s="80" t="s">
        <v>86</v>
      </c>
      <c r="E156" s="79">
        <f t="shared" si="13"/>
        <v>0</v>
      </c>
      <c r="F156" s="79"/>
      <c r="G156" s="64" t="e">
        <f t="shared" si="5"/>
        <v>#DIV/0!</v>
      </c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</row>
    <row r="157" spans="1:23" s="70" customFormat="1" ht="26.25" x14ac:dyDescent="0.25">
      <c r="A157" s="98"/>
      <c r="B157" s="166">
        <v>372</v>
      </c>
      <c r="C157" s="112"/>
      <c r="D157" s="73" t="s">
        <v>79</v>
      </c>
      <c r="E157" s="72">
        <f t="shared" si="13"/>
        <v>0</v>
      </c>
      <c r="F157" s="72"/>
      <c r="G157" s="263" t="e">
        <f t="shared" si="5"/>
        <v>#DIV/0!</v>
      </c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</row>
    <row r="158" spans="1:23" ht="27.75" customHeight="1" x14ac:dyDescent="0.25">
      <c r="A158" s="68"/>
      <c r="B158" s="133">
        <v>3723</v>
      </c>
      <c r="C158" s="66"/>
      <c r="D158" s="181" t="s">
        <v>186</v>
      </c>
      <c r="E158" s="64">
        <v>0</v>
      </c>
      <c r="F158" s="64"/>
      <c r="G158" s="64" t="e">
        <f t="shared" si="5"/>
        <v>#DIV/0!</v>
      </c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</row>
    <row r="159" spans="1:23" s="167" customFormat="1" x14ac:dyDescent="0.25">
      <c r="A159" s="180" t="s">
        <v>179</v>
      </c>
      <c r="B159" s="179"/>
      <c r="C159" s="178"/>
      <c r="D159" s="177" t="s">
        <v>184</v>
      </c>
      <c r="E159" s="169">
        <f t="shared" ref="E159:F159" si="14">E160</f>
        <v>0</v>
      </c>
      <c r="F159" s="169">
        <f t="shared" si="14"/>
        <v>25927.5</v>
      </c>
      <c r="G159" s="259" t="e">
        <f t="shared" si="5"/>
        <v>#DIV/0!</v>
      </c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</row>
    <row r="160" spans="1:23" s="91" customFormat="1" x14ac:dyDescent="0.25">
      <c r="A160" s="109" t="s">
        <v>230</v>
      </c>
      <c r="B160" s="174"/>
      <c r="C160" s="130"/>
      <c r="D160" s="176" t="s">
        <v>229</v>
      </c>
      <c r="E160" s="93">
        <f t="shared" ref="E160:F160" si="15">E161</f>
        <v>0</v>
      </c>
      <c r="F160" s="93">
        <f t="shared" si="15"/>
        <v>25927.5</v>
      </c>
      <c r="G160" s="258" t="e">
        <f t="shared" si="5"/>
        <v>#DIV/0!</v>
      </c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</row>
    <row r="161" spans="1:23" ht="15" customHeight="1" x14ac:dyDescent="0.25">
      <c r="A161" s="291" t="s">
        <v>183</v>
      </c>
      <c r="B161" s="292"/>
      <c r="C161" s="293"/>
      <c r="D161" s="175" t="s">
        <v>182</v>
      </c>
      <c r="E161" s="64">
        <f t="shared" ref="E161:F161" si="16">E164</f>
        <v>0</v>
      </c>
      <c r="F161" s="64">
        <f t="shared" si="16"/>
        <v>25927.5</v>
      </c>
      <c r="G161" s="64" t="e">
        <f t="shared" si="5"/>
        <v>#DIV/0!</v>
      </c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</row>
    <row r="162" spans="1:23" s="84" customFormat="1" x14ac:dyDescent="0.25">
      <c r="A162" s="165"/>
      <c r="B162" s="164">
        <v>4</v>
      </c>
      <c r="C162" s="163"/>
      <c r="D162" s="162" t="s">
        <v>12</v>
      </c>
      <c r="E162" s="85"/>
      <c r="F162" s="85"/>
      <c r="G162" s="260" t="e">
        <f t="shared" si="5"/>
        <v>#DIV/0!</v>
      </c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</row>
    <row r="163" spans="1:23" s="77" customFormat="1" x14ac:dyDescent="0.25">
      <c r="A163" s="161"/>
      <c r="B163" s="159">
        <v>42</v>
      </c>
      <c r="C163" s="160"/>
      <c r="D163" s="158" t="s">
        <v>168</v>
      </c>
      <c r="E163" s="78"/>
      <c r="F163" s="78"/>
      <c r="G163" s="64" t="e">
        <f t="shared" si="5"/>
        <v>#DIV/0!</v>
      </c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</row>
    <row r="164" spans="1:23" s="77" customFormat="1" x14ac:dyDescent="0.25">
      <c r="A164" s="251"/>
      <c r="B164" s="252">
        <v>4212</v>
      </c>
      <c r="C164" s="253"/>
      <c r="D164" s="152" t="s">
        <v>228</v>
      </c>
      <c r="E164" s="63"/>
      <c r="F164" s="63">
        <v>25927.5</v>
      </c>
      <c r="G164" s="64" t="e">
        <f t="shared" si="5"/>
        <v>#DIV/0!</v>
      </c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</row>
    <row r="165" spans="1:23" s="77" customFormat="1" x14ac:dyDescent="0.25">
      <c r="A165" s="180" t="s">
        <v>185</v>
      </c>
      <c r="B165" s="179"/>
      <c r="C165" s="178"/>
      <c r="D165" s="177" t="s">
        <v>184</v>
      </c>
      <c r="E165" s="169">
        <f t="shared" ref="E165:F165" si="17">E166</f>
        <v>0</v>
      </c>
      <c r="F165" s="169">
        <f t="shared" si="17"/>
        <v>0</v>
      </c>
      <c r="G165" s="259" t="e">
        <f t="shared" si="5"/>
        <v>#DIV/0!</v>
      </c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</row>
    <row r="166" spans="1:23" s="77" customFormat="1" x14ac:dyDescent="0.25">
      <c r="A166" s="109" t="s">
        <v>159</v>
      </c>
      <c r="B166" s="174"/>
      <c r="C166" s="130"/>
      <c r="D166" s="176" t="s">
        <v>260</v>
      </c>
      <c r="E166" s="93">
        <f t="shared" ref="E166:F166" si="18">E167</f>
        <v>0</v>
      </c>
      <c r="F166" s="93">
        <f t="shared" si="18"/>
        <v>0</v>
      </c>
      <c r="G166" s="64" t="e">
        <f t="shared" si="5"/>
        <v>#DIV/0!</v>
      </c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</row>
    <row r="167" spans="1:23" ht="15" customHeight="1" x14ac:dyDescent="0.25">
      <c r="A167" s="291" t="s">
        <v>183</v>
      </c>
      <c r="B167" s="292"/>
      <c r="C167" s="293"/>
      <c r="D167" s="249" t="s">
        <v>182</v>
      </c>
      <c r="E167" s="63"/>
      <c r="F167" s="63"/>
      <c r="G167" s="64" t="e">
        <f t="shared" si="5"/>
        <v>#DIV/0!</v>
      </c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</row>
    <row r="168" spans="1:23" s="84" customFormat="1" ht="16.5" customHeight="1" x14ac:dyDescent="0.25">
      <c r="A168" s="165"/>
      <c r="B168" s="164">
        <v>4</v>
      </c>
      <c r="C168" s="163"/>
      <c r="D168" s="162" t="s">
        <v>12</v>
      </c>
      <c r="E168" s="86">
        <f t="shared" ref="E168:F168" si="19">E169</f>
        <v>0</v>
      </c>
      <c r="F168" s="86">
        <f t="shared" si="19"/>
        <v>3320</v>
      </c>
      <c r="G168" s="260" t="e">
        <f t="shared" si="5"/>
        <v>#DIV/0!</v>
      </c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</row>
    <row r="169" spans="1:23" s="77" customFormat="1" ht="17.25" customHeight="1" x14ac:dyDescent="0.25">
      <c r="A169" s="161"/>
      <c r="B169" s="159">
        <v>42</v>
      </c>
      <c r="C169" s="160"/>
      <c r="D169" s="158" t="s">
        <v>12</v>
      </c>
      <c r="E169" s="79">
        <f t="shared" ref="E169:F169" si="20">E170</f>
        <v>0</v>
      </c>
      <c r="F169" s="79">
        <f t="shared" si="20"/>
        <v>3320</v>
      </c>
      <c r="G169" s="64" t="e">
        <f t="shared" si="5"/>
        <v>#DIV/0!</v>
      </c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</row>
    <row r="170" spans="1:23" s="77" customFormat="1" ht="17.25" customHeight="1" x14ac:dyDescent="0.25">
      <c r="A170" s="100"/>
      <c r="B170" s="159">
        <v>422</v>
      </c>
      <c r="C170" s="115"/>
      <c r="D170" s="158" t="s">
        <v>112</v>
      </c>
      <c r="E170" s="79">
        <f t="shared" ref="E170:F170" si="21">E171+E172</f>
        <v>0</v>
      </c>
      <c r="F170" s="79">
        <f t="shared" si="21"/>
        <v>3320</v>
      </c>
      <c r="G170" s="64" t="e">
        <f t="shared" si="5"/>
        <v>#DIV/0!</v>
      </c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</row>
    <row r="171" spans="1:23" s="77" customFormat="1" ht="17.25" customHeight="1" x14ac:dyDescent="0.25">
      <c r="A171" s="68"/>
      <c r="B171" s="157"/>
      <c r="C171" s="66"/>
      <c r="D171" s="152"/>
      <c r="E171" s="63"/>
      <c r="F171" s="63"/>
      <c r="G171" s="64" t="e">
        <f t="shared" si="5"/>
        <v>#DIV/0!</v>
      </c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</row>
    <row r="172" spans="1:23" s="77" customFormat="1" ht="17.25" customHeight="1" x14ac:dyDescent="0.25">
      <c r="A172" s="68"/>
      <c r="B172" s="157">
        <v>4223</v>
      </c>
      <c r="C172" s="66"/>
      <c r="D172" s="152" t="s">
        <v>259</v>
      </c>
      <c r="E172" s="63"/>
      <c r="F172" s="63">
        <v>3320</v>
      </c>
      <c r="G172" s="64" t="e">
        <f t="shared" si="5"/>
        <v>#DIV/0!</v>
      </c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</row>
    <row r="173" spans="1:23" s="91" customFormat="1" x14ac:dyDescent="0.25">
      <c r="A173" s="97" t="s">
        <v>231</v>
      </c>
      <c r="B173" s="174"/>
      <c r="C173" s="130"/>
      <c r="D173" s="149" t="s">
        <v>232</v>
      </c>
      <c r="E173" s="93">
        <f t="shared" ref="E173:F174" si="22">E174</f>
        <v>0</v>
      </c>
      <c r="F173" s="93">
        <f t="shared" si="22"/>
        <v>1000</v>
      </c>
      <c r="G173" s="64" t="e">
        <f t="shared" si="5"/>
        <v>#DIV/0!</v>
      </c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</row>
    <row r="174" spans="1:23" s="84" customFormat="1" x14ac:dyDescent="0.25">
      <c r="A174" s="102"/>
      <c r="B174" s="156">
        <v>4</v>
      </c>
      <c r="C174" s="117"/>
      <c r="D174" s="162" t="s">
        <v>12</v>
      </c>
      <c r="E174" s="86">
        <f t="shared" si="22"/>
        <v>0</v>
      </c>
      <c r="F174" s="86">
        <f t="shared" si="22"/>
        <v>1000</v>
      </c>
      <c r="G174" s="260" t="e">
        <f t="shared" si="5"/>
        <v>#DIV/0!</v>
      </c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</row>
    <row r="175" spans="1:23" s="77" customFormat="1" x14ac:dyDescent="0.25">
      <c r="A175" s="100"/>
      <c r="B175" s="155">
        <v>42</v>
      </c>
      <c r="C175" s="115"/>
      <c r="D175" s="121" t="s">
        <v>12</v>
      </c>
      <c r="E175" s="79">
        <f t="shared" ref="E175:F175" si="23">E176</f>
        <v>0</v>
      </c>
      <c r="F175" s="79">
        <f t="shared" si="23"/>
        <v>1000</v>
      </c>
      <c r="G175" s="64" t="e">
        <f t="shared" si="5"/>
        <v>#DIV/0!</v>
      </c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</row>
    <row r="176" spans="1:23" s="70" customFormat="1" x14ac:dyDescent="0.25">
      <c r="A176" s="98"/>
      <c r="B176" s="166">
        <v>424</v>
      </c>
      <c r="C176" s="112"/>
      <c r="D176" s="119" t="s">
        <v>233</v>
      </c>
      <c r="E176" s="72">
        <f t="shared" ref="E176:F176" si="24">E177</f>
        <v>0</v>
      </c>
      <c r="F176" s="72">
        <f t="shared" si="24"/>
        <v>1000</v>
      </c>
      <c r="G176" s="64" t="e">
        <f t="shared" si="5"/>
        <v>#DIV/0!</v>
      </c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</row>
    <row r="177" spans="1:23" ht="17.25" customHeight="1" x14ac:dyDescent="0.25">
      <c r="A177" s="68"/>
      <c r="B177" s="133">
        <v>4241</v>
      </c>
      <c r="C177" s="66"/>
      <c r="D177" s="69" t="s">
        <v>233</v>
      </c>
      <c r="E177" s="63"/>
      <c r="F177" s="63">
        <v>1000</v>
      </c>
      <c r="G177" s="64" t="e">
        <f t="shared" si="5"/>
        <v>#DIV/0!</v>
      </c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</row>
    <row r="178" spans="1:23" s="91" customFormat="1" ht="26.25" x14ac:dyDescent="0.25">
      <c r="A178" s="109" t="s">
        <v>181</v>
      </c>
      <c r="B178" s="150"/>
      <c r="C178" s="95"/>
      <c r="D178" s="149" t="s">
        <v>180</v>
      </c>
      <c r="E178" s="93">
        <f t="shared" ref="E178:F178" si="25">E179</f>
        <v>0</v>
      </c>
      <c r="F178" s="93">
        <f t="shared" si="25"/>
        <v>2750</v>
      </c>
      <c r="G178" s="64" t="e">
        <f t="shared" si="5"/>
        <v>#DIV/0!</v>
      </c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</row>
    <row r="179" spans="1:23" s="84" customFormat="1" x14ac:dyDescent="0.25">
      <c r="A179" s="90"/>
      <c r="B179" s="139">
        <v>3</v>
      </c>
      <c r="C179" s="88"/>
      <c r="D179" s="138" t="s">
        <v>10</v>
      </c>
      <c r="E179" s="86">
        <f t="shared" ref="E179:F179" si="26">E180</f>
        <v>0</v>
      </c>
      <c r="F179" s="86">
        <f t="shared" si="26"/>
        <v>2750</v>
      </c>
      <c r="G179" s="260" t="e">
        <f t="shared" si="5"/>
        <v>#DIV/0!</v>
      </c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</row>
    <row r="180" spans="1:23" s="77" customFormat="1" x14ac:dyDescent="0.25">
      <c r="A180" s="83"/>
      <c r="B180" s="135">
        <v>32</v>
      </c>
      <c r="C180" s="81"/>
      <c r="D180" s="134" t="s">
        <v>27</v>
      </c>
      <c r="E180" s="79">
        <f t="shared" ref="E180:F180" si="27">E181</f>
        <v>0</v>
      </c>
      <c r="F180" s="79">
        <f t="shared" si="27"/>
        <v>2750</v>
      </c>
      <c r="G180" s="64" t="e">
        <f t="shared" si="5"/>
        <v>#DIV/0!</v>
      </c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</row>
    <row r="181" spans="1:23" s="70" customFormat="1" x14ac:dyDescent="0.25">
      <c r="A181" s="76"/>
      <c r="B181" s="137">
        <v>323</v>
      </c>
      <c r="C181" s="74"/>
      <c r="D181" s="136" t="s">
        <v>92</v>
      </c>
      <c r="E181" s="72">
        <f t="shared" ref="E181:F181" si="28">E182</f>
        <v>0</v>
      </c>
      <c r="F181" s="72">
        <f t="shared" si="28"/>
        <v>2750</v>
      </c>
      <c r="G181" s="263" t="e">
        <f t="shared" si="5"/>
        <v>#DIV/0!</v>
      </c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</row>
    <row r="182" spans="1:23" ht="15.75" customHeight="1" x14ac:dyDescent="0.25">
      <c r="A182" s="68"/>
      <c r="B182" s="133">
        <v>3232</v>
      </c>
      <c r="C182" s="66"/>
      <c r="D182" s="132" t="s">
        <v>143</v>
      </c>
      <c r="E182" s="63"/>
      <c r="F182" s="63">
        <v>2750</v>
      </c>
      <c r="G182" s="64" t="e">
        <f t="shared" si="5"/>
        <v>#DIV/0!</v>
      </c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</row>
    <row r="183" spans="1:23" ht="15.75" customHeight="1" x14ac:dyDescent="0.25">
      <c r="A183" s="109" t="s">
        <v>234</v>
      </c>
      <c r="B183" s="150"/>
      <c r="C183" s="95"/>
      <c r="D183" s="149" t="s">
        <v>89</v>
      </c>
      <c r="E183" s="93">
        <f>E184</f>
        <v>0</v>
      </c>
      <c r="F183" s="93"/>
      <c r="G183" s="64" t="e">
        <f t="shared" si="5"/>
        <v>#DIV/0!</v>
      </c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</row>
    <row r="184" spans="1:23" ht="15.75" customHeight="1" x14ac:dyDescent="0.25">
      <c r="A184" s="102"/>
      <c r="B184" s="156">
        <v>3</v>
      </c>
      <c r="C184" s="117"/>
      <c r="D184" s="154" t="s">
        <v>10</v>
      </c>
      <c r="E184" s="86">
        <v>0</v>
      </c>
      <c r="F184" s="86"/>
      <c r="G184" s="260" t="e">
        <f t="shared" si="5"/>
        <v>#DIV/0!</v>
      </c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</row>
    <row r="185" spans="1:23" ht="15.75" customHeight="1" x14ac:dyDescent="0.25">
      <c r="A185" s="100"/>
      <c r="B185" s="155">
        <v>37</v>
      </c>
      <c r="C185" s="115"/>
      <c r="D185" s="158" t="s">
        <v>235</v>
      </c>
      <c r="E185" s="79">
        <f>E186+E190</f>
        <v>0</v>
      </c>
      <c r="F185" s="79"/>
      <c r="G185" s="64" t="e">
        <f t="shared" si="5"/>
        <v>#DIV/0!</v>
      </c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</row>
    <row r="186" spans="1:23" ht="24.75" customHeight="1" x14ac:dyDescent="0.25">
      <c r="A186" s="98"/>
      <c r="B186" s="137">
        <v>372</v>
      </c>
      <c r="C186" s="112"/>
      <c r="D186" s="254" t="s">
        <v>79</v>
      </c>
      <c r="E186" s="72">
        <v>0</v>
      </c>
      <c r="F186" s="72"/>
      <c r="G186" s="263" t="e">
        <f t="shared" si="5"/>
        <v>#DIV/0!</v>
      </c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</row>
    <row r="187" spans="1:23" ht="15.75" customHeight="1" x14ac:dyDescent="0.25">
      <c r="A187" s="68"/>
      <c r="B187" s="110">
        <v>3722</v>
      </c>
      <c r="C187" s="66"/>
      <c r="D187" s="152" t="s">
        <v>236</v>
      </c>
      <c r="E187" s="64">
        <v>0</v>
      </c>
      <c r="F187" s="64"/>
      <c r="G187" s="64" t="e">
        <f t="shared" si="5"/>
        <v>#DIV/0!</v>
      </c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</row>
    <row r="188" spans="1:23" ht="15.75" customHeight="1" x14ac:dyDescent="0.25">
      <c r="A188" s="68"/>
      <c r="B188" s="133"/>
      <c r="C188" s="66"/>
      <c r="D188" s="132"/>
      <c r="E188" s="63"/>
      <c r="F188" s="63"/>
      <c r="G188" s="64" t="e">
        <f t="shared" si="5"/>
        <v>#DIV/0!</v>
      </c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</row>
    <row r="189" spans="1:23" s="167" customFormat="1" ht="29.25" customHeight="1" x14ac:dyDescent="0.25">
      <c r="A189" s="173" t="s">
        <v>179</v>
      </c>
      <c r="B189" s="172"/>
      <c r="C189" s="171"/>
      <c r="D189" s="170" t="s">
        <v>178</v>
      </c>
      <c r="E189" s="168">
        <v>1301538.21</v>
      </c>
      <c r="F189" s="168">
        <v>1301538.21</v>
      </c>
      <c r="G189" s="259">
        <f t="shared" si="5"/>
        <v>100</v>
      </c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</row>
    <row r="190" spans="1:23" s="91" customFormat="1" x14ac:dyDescent="0.25">
      <c r="A190" s="109" t="s">
        <v>177</v>
      </c>
      <c r="B190" s="150"/>
      <c r="C190" s="95"/>
      <c r="D190" s="149" t="s">
        <v>176</v>
      </c>
      <c r="E190" s="92"/>
      <c r="F190" s="92"/>
      <c r="G190" s="64" t="e">
        <f t="shared" si="5"/>
        <v>#DIV/0!</v>
      </c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</row>
    <row r="191" spans="1:23" s="91" customFormat="1" x14ac:dyDescent="0.25">
      <c r="A191" s="109" t="s">
        <v>175</v>
      </c>
      <c r="B191" s="150"/>
      <c r="C191" s="95"/>
      <c r="D191" s="149" t="s">
        <v>174</v>
      </c>
      <c r="E191" s="92"/>
      <c r="F191" s="92"/>
      <c r="G191" s="64" t="e">
        <f t="shared" si="5"/>
        <v>#DIV/0!</v>
      </c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91" customFormat="1" x14ac:dyDescent="0.25">
      <c r="A192" s="109" t="s">
        <v>123</v>
      </c>
      <c r="B192" s="150"/>
      <c r="C192" s="95"/>
      <c r="D192" s="149" t="s">
        <v>122</v>
      </c>
      <c r="E192" s="92"/>
      <c r="F192" s="92"/>
      <c r="G192" s="64" t="e">
        <f t="shared" si="5"/>
        <v>#DIV/0!</v>
      </c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4" customFormat="1" x14ac:dyDescent="0.25">
      <c r="A193" s="102"/>
      <c r="B193" s="156">
        <v>3</v>
      </c>
      <c r="C193" s="117"/>
      <c r="D193" s="154" t="s">
        <v>10</v>
      </c>
      <c r="E193" s="86">
        <f>E194+E222+E376</f>
        <v>6439.6900000000005</v>
      </c>
      <c r="F193" s="86">
        <f>F194+F222+F376</f>
        <v>2526.41</v>
      </c>
      <c r="G193" s="260">
        <f t="shared" si="5"/>
        <v>39.231857434131143</v>
      </c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77" customFormat="1" x14ac:dyDescent="0.25">
      <c r="A194" s="100"/>
      <c r="B194" s="155">
        <v>32</v>
      </c>
      <c r="C194" s="115"/>
      <c r="D194" s="153" t="s">
        <v>27</v>
      </c>
      <c r="E194" s="79">
        <f>E195+E199+E206+E216</f>
        <v>6016.6900000000005</v>
      </c>
      <c r="F194" s="79">
        <f>F195+F199+F206+F216</f>
        <v>2526.41</v>
      </c>
      <c r="G194" s="64">
        <f t="shared" si="5"/>
        <v>41.990031063591438</v>
      </c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70" customFormat="1" x14ac:dyDescent="0.25">
      <c r="A195" s="98"/>
      <c r="B195" s="166">
        <v>321</v>
      </c>
      <c r="C195" s="112"/>
      <c r="D195" s="151" t="s">
        <v>114</v>
      </c>
      <c r="E195" s="72">
        <f>E196+E197+E198</f>
        <v>159.27000000000001</v>
      </c>
      <c r="F195" s="72">
        <f>F196+F197+F198</f>
        <v>0</v>
      </c>
      <c r="G195" s="263">
        <f t="shared" si="5"/>
        <v>0</v>
      </c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x14ac:dyDescent="0.25">
      <c r="A196" s="68"/>
      <c r="B196" s="133">
        <v>3211</v>
      </c>
      <c r="C196" s="66"/>
      <c r="D196" s="69" t="s">
        <v>113</v>
      </c>
      <c r="E196" s="64">
        <v>0</v>
      </c>
      <c r="F196" s="64">
        <v>0</v>
      </c>
      <c r="G196" s="64" t="e">
        <f t="shared" si="5"/>
        <v>#DIV/0!</v>
      </c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x14ac:dyDescent="0.25">
      <c r="A197" s="68"/>
      <c r="B197" s="133">
        <v>3213</v>
      </c>
      <c r="C197" s="66"/>
      <c r="D197" s="69" t="s">
        <v>139</v>
      </c>
      <c r="E197" s="64">
        <v>13.27</v>
      </c>
      <c r="F197" s="64">
        <v>0</v>
      </c>
      <c r="G197" s="64">
        <f t="shared" si="5"/>
        <v>0</v>
      </c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ht="15" customHeight="1" x14ac:dyDescent="0.25">
      <c r="A198" s="68"/>
      <c r="B198" s="133">
        <v>3214</v>
      </c>
      <c r="C198" s="66"/>
      <c r="D198" s="69" t="s">
        <v>138</v>
      </c>
      <c r="E198" s="64">
        <v>146</v>
      </c>
      <c r="F198" s="64">
        <v>0</v>
      </c>
      <c r="G198" s="64">
        <f t="shared" si="5"/>
        <v>0</v>
      </c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70" customFormat="1" x14ac:dyDescent="0.25">
      <c r="A199" s="98"/>
      <c r="B199" s="137">
        <v>322</v>
      </c>
      <c r="C199" s="112"/>
      <c r="D199" s="151" t="s">
        <v>88</v>
      </c>
      <c r="E199" s="72">
        <f>SUM(E200:E205)</f>
        <v>1357.78</v>
      </c>
      <c r="F199" s="72">
        <f>SUM(F200:F205)</f>
        <v>0</v>
      </c>
      <c r="G199" s="263">
        <f t="shared" ref="G199:G262" si="29">SUM(F199/E199)*100</f>
        <v>0</v>
      </c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x14ac:dyDescent="0.25">
      <c r="A200" s="68"/>
      <c r="B200" s="133">
        <v>3221</v>
      </c>
      <c r="C200" s="66"/>
      <c r="D200" s="152" t="s">
        <v>148</v>
      </c>
      <c r="E200" s="64">
        <v>66.36</v>
      </c>
      <c r="F200" s="64"/>
      <c r="G200" s="64">
        <f t="shared" si="29"/>
        <v>0</v>
      </c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</row>
    <row r="201" spans="1:23" x14ac:dyDescent="0.25">
      <c r="A201" s="68"/>
      <c r="B201" s="133">
        <v>3222</v>
      </c>
      <c r="C201" s="66"/>
      <c r="D201" s="152" t="s">
        <v>87</v>
      </c>
      <c r="E201" s="64">
        <v>146</v>
      </c>
      <c r="F201" s="64"/>
      <c r="G201" s="64">
        <f t="shared" si="29"/>
        <v>0</v>
      </c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</row>
    <row r="202" spans="1:23" x14ac:dyDescent="0.25">
      <c r="A202" s="68"/>
      <c r="B202" s="133">
        <v>3223</v>
      </c>
      <c r="C202" s="66"/>
      <c r="D202" s="152" t="s">
        <v>147</v>
      </c>
      <c r="E202" s="64">
        <v>663.61</v>
      </c>
      <c r="F202" s="64"/>
      <c r="G202" s="64">
        <f t="shared" si="29"/>
        <v>0</v>
      </c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</row>
    <row r="203" spans="1:23" ht="25.5" x14ac:dyDescent="0.25">
      <c r="A203" s="68"/>
      <c r="B203" s="133">
        <v>3224</v>
      </c>
      <c r="C203" s="66"/>
      <c r="D203" s="152" t="s">
        <v>173</v>
      </c>
      <c r="E203" s="64">
        <v>0</v>
      </c>
      <c r="F203" s="64"/>
      <c r="G203" s="64" t="e">
        <f t="shared" si="29"/>
        <v>#DIV/0!</v>
      </c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</row>
    <row r="204" spans="1:23" x14ac:dyDescent="0.25">
      <c r="A204" s="68"/>
      <c r="B204" s="133">
        <v>3225</v>
      </c>
      <c r="C204" s="66"/>
      <c r="D204" s="152" t="s">
        <v>128</v>
      </c>
      <c r="E204" s="64">
        <v>331.81</v>
      </c>
      <c r="F204" s="64"/>
      <c r="G204" s="64">
        <f t="shared" si="29"/>
        <v>0</v>
      </c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</row>
    <row r="205" spans="1:23" ht="19.5" customHeight="1" x14ac:dyDescent="0.25">
      <c r="A205" s="68"/>
      <c r="B205" s="133">
        <v>3227</v>
      </c>
      <c r="C205" s="66"/>
      <c r="D205" s="152" t="s">
        <v>145</v>
      </c>
      <c r="E205" s="64">
        <v>150</v>
      </c>
      <c r="F205" s="64"/>
      <c r="G205" s="64">
        <f t="shared" si="29"/>
        <v>0</v>
      </c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</row>
    <row r="206" spans="1:23" s="70" customFormat="1" x14ac:dyDescent="0.25">
      <c r="A206" s="98"/>
      <c r="B206" s="137">
        <v>323</v>
      </c>
      <c r="C206" s="112"/>
      <c r="D206" s="151" t="s">
        <v>92</v>
      </c>
      <c r="E206" s="72">
        <f>SUM(E207:E215)</f>
        <v>4214.6400000000003</v>
      </c>
      <c r="F206" s="72">
        <f>SUM(F207:F215)</f>
        <v>2151.94</v>
      </c>
      <c r="G206" s="263">
        <f t="shared" si="29"/>
        <v>51.058690659225938</v>
      </c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</row>
    <row r="207" spans="1:23" x14ac:dyDescent="0.25">
      <c r="A207" s="68"/>
      <c r="B207" s="133">
        <v>3231</v>
      </c>
      <c r="C207" s="66"/>
      <c r="D207" s="69" t="s">
        <v>144</v>
      </c>
      <c r="E207" s="64">
        <v>10</v>
      </c>
      <c r="F207" s="64"/>
      <c r="G207" s="64">
        <f t="shared" si="29"/>
        <v>0</v>
      </c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</row>
    <row r="208" spans="1:23" ht="19.5" customHeight="1" x14ac:dyDescent="0.25">
      <c r="A208" s="68"/>
      <c r="B208" s="133">
        <v>3232</v>
      </c>
      <c r="C208" s="66"/>
      <c r="D208" s="69" t="s">
        <v>143</v>
      </c>
      <c r="E208" s="64">
        <v>663.31</v>
      </c>
      <c r="F208" s="64"/>
      <c r="G208" s="64">
        <f t="shared" si="29"/>
        <v>0</v>
      </c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</row>
    <row r="209" spans="1:23" x14ac:dyDescent="0.25">
      <c r="A209" s="68"/>
      <c r="B209" s="133">
        <v>3233</v>
      </c>
      <c r="C209" s="66"/>
      <c r="D209" s="69" t="s">
        <v>142</v>
      </c>
      <c r="E209" s="64">
        <v>252.18</v>
      </c>
      <c r="F209" s="64"/>
      <c r="G209" s="64">
        <f t="shared" si="29"/>
        <v>0</v>
      </c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</row>
    <row r="210" spans="1:23" x14ac:dyDescent="0.25">
      <c r="A210" s="68"/>
      <c r="B210" s="133">
        <v>3234</v>
      </c>
      <c r="C210" s="66"/>
      <c r="D210" s="69" t="s">
        <v>141</v>
      </c>
      <c r="E210" s="64">
        <v>663.31</v>
      </c>
      <c r="F210" s="64"/>
      <c r="G210" s="64">
        <f t="shared" si="29"/>
        <v>0</v>
      </c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</row>
    <row r="211" spans="1:23" x14ac:dyDescent="0.25">
      <c r="A211" s="68"/>
      <c r="B211" s="133">
        <v>3235</v>
      </c>
      <c r="C211" s="66"/>
      <c r="D211" s="69" t="s">
        <v>140</v>
      </c>
      <c r="E211" s="64">
        <v>0</v>
      </c>
      <c r="F211" s="64"/>
      <c r="G211" s="64" t="e">
        <f t="shared" si="29"/>
        <v>#DIV/0!</v>
      </c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</row>
    <row r="212" spans="1:23" x14ac:dyDescent="0.25">
      <c r="A212" s="68"/>
      <c r="B212" s="133">
        <v>3236</v>
      </c>
      <c r="C212" s="66"/>
      <c r="D212" s="69" t="s">
        <v>127</v>
      </c>
      <c r="E212" s="64">
        <v>15</v>
      </c>
      <c r="F212" s="64"/>
      <c r="G212" s="64">
        <f t="shared" si="29"/>
        <v>0</v>
      </c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</row>
    <row r="213" spans="1:23" x14ac:dyDescent="0.25">
      <c r="A213" s="68"/>
      <c r="B213" s="133">
        <v>3237</v>
      </c>
      <c r="C213" s="66"/>
      <c r="D213" s="69" t="s">
        <v>126</v>
      </c>
      <c r="E213" s="64">
        <v>2585.84</v>
      </c>
      <c r="F213" s="64">
        <v>2035.3</v>
      </c>
      <c r="G213" s="64">
        <f t="shared" si="29"/>
        <v>78.709432911549044</v>
      </c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</row>
    <row r="214" spans="1:23" x14ac:dyDescent="0.25">
      <c r="A214" s="68"/>
      <c r="B214" s="133">
        <v>3238</v>
      </c>
      <c r="C214" s="66"/>
      <c r="D214" s="69" t="s">
        <v>137</v>
      </c>
      <c r="E214" s="64">
        <v>5</v>
      </c>
      <c r="F214" s="64">
        <v>3.32</v>
      </c>
      <c r="G214" s="64">
        <f t="shared" si="29"/>
        <v>66.399999999999991</v>
      </c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</row>
    <row r="215" spans="1:23" x14ac:dyDescent="0.25">
      <c r="A215" s="68"/>
      <c r="B215" s="133">
        <v>3239</v>
      </c>
      <c r="C215" s="66"/>
      <c r="D215" s="69" t="s">
        <v>136</v>
      </c>
      <c r="E215" s="64">
        <v>20</v>
      </c>
      <c r="F215" s="64">
        <v>113.32</v>
      </c>
      <c r="G215" s="64">
        <f t="shared" si="29"/>
        <v>566.59999999999991</v>
      </c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</row>
    <row r="216" spans="1:23" s="70" customFormat="1" x14ac:dyDescent="0.25">
      <c r="A216" s="98"/>
      <c r="B216" s="137">
        <v>329</v>
      </c>
      <c r="C216" s="74"/>
      <c r="D216" s="136" t="s">
        <v>75</v>
      </c>
      <c r="E216" s="72">
        <f>SUM(E217:E221)</f>
        <v>285</v>
      </c>
      <c r="F216" s="72">
        <f>SUM(F217:F221)</f>
        <v>374.47</v>
      </c>
      <c r="G216" s="263">
        <f t="shared" si="29"/>
        <v>131.39298245614034</v>
      </c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</row>
    <row r="217" spans="1:23" x14ac:dyDescent="0.25">
      <c r="A217" s="68"/>
      <c r="B217" s="133">
        <v>3293</v>
      </c>
      <c r="C217" s="66"/>
      <c r="D217" s="69" t="s">
        <v>157</v>
      </c>
      <c r="E217" s="64">
        <v>285</v>
      </c>
      <c r="F217" s="64">
        <v>107.47</v>
      </c>
      <c r="G217" s="64">
        <f t="shared" si="29"/>
        <v>37.708771929824557</v>
      </c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</row>
    <row r="218" spans="1:23" x14ac:dyDescent="0.25">
      <c r="A218" s="68"/>
      <c r="B218" s="133">
        <v>3294</v>
      </c>
      <c r="C218" s="66"/>
      <c r="D218" s="69" t="s">
        <v>172</v>
      </c>
      <c r="E218" s="64">
        <v>0</v>
      </c>
      <c r="F218" s="64">
        <v>70</v>
      </c>
      <c r="G218" s="64" t="e">
        <f t="shared" si="29"/>
        <v>#DIV/0!</v>
      </c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</row>
    <row r="219" spans="1:23" x14ac:dyDescent="0.25">
      <c r="A219" s="68"/>
      <c r="B219" s="133">
        <v>3295</v>
      </c>
      <c r="C219" s="66"/>
      <c r="D219" s="69" t="s">
        <v>171</v>
      </c>
      <c r="E219" s="64">
        <v>0</v>
      </c>
      <c r="F219" s="64"/>
      <c r="G219" s="64" t="e">
        <f t="shared" si="29"/>
        <v>#DIV/0!</v>
      </c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</row>
    <row r="220" spans="1:23" x14ac:dyDescent="0.25">
      <c r="A220" s="68"/>
      <c r="B220" s="133">
        <v>3296</v>
      </c>
      <c r="C220" s="66"/>
      <c r="D220" s="69" t="s">
        <v>162</v>
      </c>
      <c r="E220" s="64">
        <v>0</v>
      </c>
      <c r="F220" s="64"/>
      <c r="G220" s="64" t="e">
        <f t="shared" si="29"/>
        <v>#DIV/0!</v>
      </c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</row>
    <row r="221" spans="1:23" ht="14.25" customHeight="1" x14ac:dyDescent="0.25">
      <c r="A221" s="68"/>
      <c r="B221" s="133">
        <v>3299</v>
      </c>
      <c r="C221" s="66"/>
      <c r="D221" s="69" t="s">
        <v>75</v>
      </c>
      <c r="E221" s="64">
        <v>0</v>
      </c>
      <c r="F221" s="64">
        <v>197</v>
      </c>
      <c r="G221" s="64" t="e">
        <f t="shared" si="29"/>
        <v>#DIV/0!</v>
      </c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</row>
    <row r="222" spans="1:23" s="77" customFormat="1" x14ac:dyDescent="0.25">
      <c r="A222" s="100"/>
      <c r="B222" s="135">
        <v>34</v>
      </c>
      <c r="C222" s="81"/>
      <c r="D222" s="80" t="s">
        <v>161</v>
      </c>
      <c r="E222" s="79">
        <f>E223</f>
        <v>0</v>
      </c>
      <c r="F222" s="79">
        <f>F223</f>
        <v>0</v>
      </c>
      <c r="G222" s="64" t="e">
        <f t="shared" si="29"/>
        <v>#DIV/0!</v>
      </c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</row>
    <row r="223" spans="1:23" s="70" customFormat="1" x14ac:dyDescent="0.25">
      <c r="A223" s="98"/>
      <c r="B223" s="137">
        <v>343</v>
      </c>
      <c r="C223" s="74"/>
      <c r="D223" s="73" t="s">
        <v>170</v>
      </c>
      <c r="E223" s="72">
        <f>E225+E224</f>
        <v>0</v>
      </c>
      <c r="F223" s="72"/>
      <c r="G223" s="263" t="e">
        <f t="shared" si="29"/>
        <v>#DIV/0!</v>
      </c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</row>
    <row r="224" spans="1:23" ht="16.5" customHeight="1" x14ac:dyDescent="0.25">
      <c r="A224" s="68"/>
      <c r="B224" s="133">
        <v>3431</v>
      </c>
      <c r="C224" s="66"/>
      <c r="D224" s="69" t="s">
        <v>169</v>
      </c>
      <c r="E224" s="64">
        <v>0</v>
      </c>
      <c r="F224" s="64"/>
      <c r="G224" s="64" t="e">
        <f t="shared" si="29"/>
        <v>#DIV/0!</v>
      </c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</row>
    <row r="225" spans="1:23" x14ac:dyDescent="0.25">
      <c r="A225" s="68"/>
      <c r="B225" s="133">
        <v>3433</v>
      </c>
      <c r="C225" s="66"/>
      <c r="D225" s="69" t="s">
        <v>160</v>
      </c>
      <c r="E225" s="64">
        <v>0</v>
      </c>
      <c r="F225" s="64"/>
      <c r="G225" s="64" t="e">
        <f t="shared" si="29"/>
        <v>#DIV/0!</v>
      </c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</row>
    <row r="226" spans="1:23" x14ac:dyDescent="0.25">
      <c r="A226" s="165"/>
      <c r="B226" s="164">
        <v>4</v>
      </c>
      <c r="C226" s="163"/>
      <c r="D226" s="162" t="s">
        <v>12</v>
      </c>
      <c r="E226" s="86">
        <f t="shared" ref="E226:E227" si="30">E227</f>
        <v>0</v>
      </c>
      <c r="F226" s="86"/>
      <c r="G226" s="260" t="e">
        <f t="shared" si="29"/>
        <v>#DIV/0!</v>
      </c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</row>
    <row r="227" spans="1:23" x14ac:dyDescent="0.25">
      <c r="A227" s="161"/>
      <c r="B227" s="159">
        <v>42</v>
      </c>
      <c r="C227" s="160"/>
      <c r="D227" s="158" t="s">
        <v>168</v>
      </c>
      <c r="E227" s="79">
        <f t="shared" si="30"/>
        <v>0</v>
      </c>
      <c r="F227" s="79"/>
      <c r="G227" s="64" t="e">
        <f t="shared" si="29"/>
        <v>#DIV/0!</v>
      </c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</row>
    <row r="228" spans="1:23" x14ac:dyDescent="0.25">
      <c r="A228" s="100"/>
      <c r="B228" s="159">
        <v>422</v>
      </c>
      <c r="C228" s="115"/>
      <c r="D228" s="158" t="s">
        <v>112</v>
      </c>
      <c r="E228" s="79">
        <f>SUM(E229+E230)</f>
        <v>0</v>
      </c>
      <c r="F228" s="79"/>
      <c r="G228" s="64" t="e">
        <f t="shared" si="29"/>
        <v>#DIV/0!</v>
      </c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</row>
    <row r="229" spans="1:23" x14ac:dyDescent="0.25">
      <c r="A229" s="68"/>
      <c r="B229" s="157">
        <v>4221</v>
      </c>
      <c r="C229" s="66"/>
      <c r="D229" s="152" t="s">
        <v>96</v>
      </c>
      <c r="E229" s="64">
        <v>0</v>
      </c>
      <c r="F229" s="64"/>
      <c r="G229" s="64" t="e">
        <f t="shared" si="29"/>
        <v>#DIV/0!</v>
      </c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</row>
    <row r="230" spans="1:23" x14ac:dyDescent="0.25">
      <c r="A230" s="68"/>
      <c r="B230" s="133">
        <v>4227</v>
      </c>
      <c r="C230" s="66"/>
      <c r="D230" s="132" t="s">
        <v>167</v>
      </c>
      <c r="E230" s="64">
        <v>0</v>
      </c>
      <c r="F230" s="64"/>
      <c r="G230" s="64" t="e">
        <f t="shared" si="29"/>
        <v>#DIV/0!</v>
      </c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</row>
    <row r="231" spans="1:23" s="91" customFormat="1" ht="26.25" x14ac:dyDescent="0.25">
      <c r="A231" s="109" t="s">
        <v>166</v>
      </c>
      <c r="B231" s="150"/>
      <c r="C231" s="95"/>
      <c r="D231" s="149" t="s">
        <v>165</v>
      </c>
      <c r="E231" s="92"/>
      <c r="F231" s="92"/>
      <c r="G231" s="64" t="e">
        <f t="shared" si="29"/>
        <v>#DIV/0!</v>
      </c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</row>
    <row r="232" spans="1:23" s="91" customFormat="1" x14ac:dyDescent="0.25">
      <c r="A232" s="108" t="s">
        <v>82</v>
      </c>
      <c r="B232" s="107"/>
      <c r="C232" s="106"/>
      <c r="D232" s="105" t="s">
        <v>81</v>
      </c>
      <c r="E232" s="63"/>
      <c r="F232" s="63"/>
      <c r="G232" s="64" t="e">
        <f t="shared" si="29"/>
        <v>#DIV/0!</v>
      </c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</row>
    <row r="233" spans="1:23" s="84" customFormat="1" x14ac:dyDescent="0.25">
      <c r="A233" s="102"/>
      <c r="B233" s="139">
        <v>3</v>
      </c>
      <c r="C233" s="88"/>
      <c r="D233" s="138" t="s">
        <v>10</v>
      </c>
      <c r="E233" s="86">
        <f>E234+E242</f>
        <v>1427516.01</v>
      </c>
      <c r="F233" s="86">
        <f>F234+F242</f>
        <v>880516.81999999983</v>
      </c>
      <c r="G233" s="260">
        <f t="shared" si="29"/>
        <v>61.68174744323882</v>
      </c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</row>
    <row r="234" spans="1:23" s="77" customFormat="1" x14ac:dyDescent="0.25">
      <c r="A234" s="100"/>
      <c r="B234" s="135">
        <v>31</v>
      </c>
      <c r="C234" s="81"/>
      <c r="D234" s="134" t="s">
        <v>11</v>
      </c>
      <c r="E234" s="79">
        <f>E235+E237+E239</f>
        <v>1361369.73</v>
      </c>
      <c r="F234" s="79">
        <f>F235+F237+F239</f>
        <v>854707.74999999988</v>
      </c>
      <c r="G234" s="64">
        <f t="shared" si="29"/>
        <v>62.782925987343638</v>
      </c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</row>
    <row r="235" spans="1:23" s="70" customFormat="1" x14ac:dyDescent="0.25">
      <c r="A235" s="98"/>
      <c r="B235" s="137">
        <v>311</v>
      </c>
      <c r="C235" s="74"/>
      <c r="D235" s="136" t="s">
        <v>111</v>
      </c>
      <c r="E235" s="72">
        <f>E236</f>
        <v>1130160</v>
      </c>
      <c r="F235" s="72">
        <f>F236</f>
        <v>717044.34</v>
      </c>
      <c r="G235" s="263">
        <f t="shared" si="29"/>
        <v>63.446267785092367</v>
      </c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</row>
    <row r="236" spans="1:23" x14ac:dyDescent="0.25">
      <c r="A236" s="68"/>
      <c r="B236" s="133">
        <v>3111</v>
      </c>
      <c r="C236" s="66"/>
      <c r="D236" s="132" t="s">
        <v>110</v>
      </c>
      <c r="E236" s="64">
        <v>1130160</v>
      </c>
      <c r="F236" s="64">
        <v>717044.34</v>
      </c>
      <c r="G236" s="64">
        <f t="shared" si="29"/>
        <v>63.446267785092367</v>
      </c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</row>
    <row r="237" spans="1:23" s="70" customFormat="1" x14ac:dyDescent="0.25">
      <c r="A237" s="98"/>
      <c r="B237" s="137">
        <v>312</v>
      </c>
      <c r="C237" s="74"/>
      <c r="D237" s="136" t="s">
        <v>109</v>
      </c>
      <c r="E237" s="72">
        <f>E238</f>
        <v>44733.33</v>
      </c>
      <c r="F237" s="72">
        <f>F238</f>
        <v>20510.189999999999</v>
      </c>
      <c r="G237" s="263">
        <f t="shared" si="29"/>
        <v>45.849906546192734</v>
      </c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</row>
    <row r="238" spans="1:23" x14ac:dyDescent="0.25">
      <c r="A238" s="68"/>
      <c r="B238" s="133">
        <v>3121</v>
      </c>
      <c r="C238" s="66"/>
      <c r="D238" s="132" t="s">
        <v>109</v>
      </c>
      <c r="E238" s="64">
        <v>44733.33</v>
      </c>
      <c r="F238" s="64">
        <v>20510.189999999999</v>
      </c>
      <c r="G238" s="64">
        <f t="shared" si="29"/>
        <v>45.849906546192734</v>
      </c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</row>
    <row r="239" spans="1:23" s="70" customFormat="1" x14ac:dyDescent="0.25">
      <c r="A239" s="98"/>
      <c r="B239" s="137">
        <v>313</v>
      </c>
      <c r="C239" s="74"/>
      <c r="D239" s="136" t="s">
        <v>108</v>
      </c>
      <c r="E239" s="72">
        <f>E240+E241</f>
        <v>186476.4</v>
      </c>
      <c r="F239" s="72">
        <f>F240+F241</f>
        <v>117153.22</v>
      </c>
      <c r="G239" s="263">
        <f t="shared" si="29"/>
        <v>62.824689880328023</v>
      </c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</row>
    <row r="240" spans="1:23" ht="15" customHeight="1" x14ac:dyDescent="0.25">
      <c r="A240" s="68"/>
      <c r="B240" s="133">
        <v>3132</v>
      </c>
      <c r="C240" s="66"/>
      <c r="D240" s="132" t="s">
        <v>107</v>
      </c>
      <c r="E240" s="64">
        <v>186476.4</v>
      </c>
      <c r="F240" s="64">
        <v>116957.66</v>
      </c>
      <c r="G240" s="64">
        <f t="shared" si="29"/>
        <v>62.719818700918729</v>
      </c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</row>
    <row r="241" spans="1:23" ht="27" customHeight="1" x14ac:dyDescent="0.25">
      <c r="A241" s="68"/>
      <c r="B241" s="133">
        <v>3133</v>
      </c>
      <c r="C241" s="66"/>
      <c r="D241" s="132" t="s">
        <v>131</v>
      </c>
      <c r="E241" s="64">
        <v>0</v>
      </c>
      <c r="F241" s="64">
        <v>195.56</v>
      </c>
      <c r="G241" s="64" t="e">
        <f t="shared" si="29"/>
        <v>#DIV/0!</v>
      </c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</row>
    <row r="242" spans="1:23" s="77" customFormat="1" x14ac:dyDescent="0.25">
      <c r="A242" s="100"/>
      <c r="B242" s="135">
        <v>32</v>
      </c>
      <c r="C242" s="81"/>
      <c r="D242" s="134" t="s">
        <v>27</v>
      </c>
      <c r="E242" s="79">
        <f>E243+E245</f>
        <v>66146.28</v>
      </c>
      <c r="F242" s="79">
        <f>F243+F245</f>
        <v>25809.07</v>
      </c>
      <c r="G242" s="64">
        <f t="shared" si="29"/>
        <v>39.018173055234548</v>
      </c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</row>
    <row r="243" spans="1:23" s="70" customFormat="1" ht="17.25" customHeight="1" x14ac:dyDescent="0.25">
      <c r="A243" s="98"/>
      <c r="B243" s="137">
        <v>321</v>
      </c>
      <c r="C243" s="74"/>
      <c r="D243" s="136" t="s">
        <v>114</v>
      </c>
      <c r="E243" s="72">
        <f>E244</f>
        <v>62114.28</v>
      </c>
      <c r="F243" s="72">
        <f>F244</f>
        <v>23145.07</v>
      </c>
      <c r="G243" s="263">
        <f t="shared" si="29"/>
        <v>37.262075645085154</v>
      </c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</row>
    <row r="244" spans="1:23" ht="16.5" customHeight="1" x14ac:dyDescent="0.25">
      <c r="A244" s="68"/>
      <c r="B244" s="133">
        <v>3212</v>
      </c>
      <c r="C244" s="66"/>
      <c r="D244" s="132" t="s">
        <v>164</v>
      </c>
      <c r="E244" s="64">
        <v>62114.28</v>
      </c>
      <c r="F244" s="64">
        <v>23145.07</v>
      </c>
      <c r="G244" s="64">
        <f t="shared" si="29"/>
        <v>37.262075645085154</v>
      </c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</row>
    <row r="245" spans="1:23" s="70" customFormat="1" ht="18.75" customHeight="1" x14ac:dyDescent="0.25">
      <c r="A245" s="98"/>
      <c r="B245" s="137">
        <v>329</v>
      </c>
      <c r="C245" s="74"/>
      <c r="D245" s="136" t="s">
        <v>75</v>
      </c>
      <c r="E245" s="72">
        <f>E246</f>
        <v>4032</v>
      </c>
      <c r="F245" s="72">
        <f>F246</f>
        <v>2664</v>
      </c>
      <c r="G245" s="263">
        <f t="shared" si="29"/>
        <v>66.071428571428569</v>
      </c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</row>
    <row r="246" spans="1:23" x14ac:dyDescent="0.25">
      <c r="A246" s="68"/>
      <c r="B246" s="133">
        <v>3295</v>
      </c>
      <c r="C246" s="66"/>
      <c r="D246" s="132" t="s">
        <v>163</v>
      </c>
      <c r="E246" s="64">
        <v>4032</v>
      </c>
      <c r="F246" s="64">
        <v>2664</v>
      </c>
      <c r="G246" s="64">
        <f t="shared" si="29"/>
        <v>66.071428571428569</v>
      </c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</row>
    <row r="247" spans="1:23" x14ac:dyDescent="0.25">
      <c r="A247" s="68"/>
      <c r="B247" s="133">
        <v>3296</v>
      </c>
      <c r="C247" s="66"/>
      <c r="D247" s="132" t="s">
        <v>162</v>
      </c>
      <c r="E247" s="64"/>
      <c r="F247" s="64">
        <v>1762.75</v>
      </c>
      <c r="G247" s="64" t="e">
        <f t="shared" si="29"/>
        <v>#DIV/0!</v>
      </c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</row>
    <row r="248" spans="1:23" x14ac:dyDescent="0.25">
      <c r="A248" s="100"/>
      <c r="B248" s="135">
        <v>34</v>
      </c>
      <c r="C248" s="81"/>
      <c r="D248" s="134" t="s">
        <v>161</v>
      </c>
      <c r="E248" s="79">
        <f>E249+E251</f>
        <v>0</v>
      </c>
      <c r="F248" s="79">
        <f>F249+F251</f>
        <v>4863.93</v>
      </c>
      <c r="G248" s="64" t="e">
        <f t="shared" si="29"/>
        <v>#DIV/0!</v>
      </c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</row>
    <row r="249" spans="1:23" x14ac:dyDescent="0.25">
      <c r="A249" s="98"/>
      <c r="B249" s="137">
        <v>343</v>
      </c>
      <c r="C249" s="74"/>
      <c r="D249" s="136" t="s">
        <v>160</v>
      </c>
      <c r="E249" s="72">
        <f>E250</f>
        <v>0</v>
      </c>
      <c r="F249" s="72">
        <f>F250</f>
        <v>4863.93</v>
      </c>
      <c r="G249" s="263" t="e">
        <f t="shared" si="29"/>
        <v>#DIV/0!</v>
      </c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</row>
    <row r="250" spans="1:23" x14ac:dyDescent="0.25">
      <c r="A250" s="68"/>
      <c r="B250" s="133">
        <v>3433</v>
      </c>
      <c r="C250" s="66"/>
      <c r="D250" s="132" t="s">
        <v>160</v>
      </c>
      <c r="E250" s="64"/>
      <c r="F250" s="64">
        <v>4863.93</v>
      </c>
      <c r="G250" s="64" t="e">
        <f t="shared" si="29"/>
        <v>#DIV/0!</v>
      </c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</row>
    <row r="251" spans="1:23" s="91" customFormat="1" x14ac:dyDescent="0.25">
      <c r="A251" s="109" t="s">
        <v>159</v>
      </c>
      <c r="B251" s="150"/>
      <c r="C251" s="95"/>
      <c r="D251" s="149" t="s">
        <v>158</v>
      </c>
      <c r="E251" s="93">
        <f t="shared" ref="E251:E252" si="31">E252</f>
        <v>0</v>
      </c>
      <c r="F251" s="93"/>
      <c r="G251" s="64" t="e">
        <f t="shared" si="29"/>
        <v>#DIV/0!</v>
      </c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</row>
    <row r="252" spans="1:23" s="84" customFormat="1" x14ac:dyDescent="0.25">
      <c r="A252" s="102"/>
      <c r="B252" s="139">
        <v>3</v>
      </c>
      <c r="C252" s="117"/>
      <c r="D252" s="154" t="s">
        <v>10</v>
      </c>
      <c r="E252" s="86">
        <f t="shared" si="31"/>
        <v>0</v>
      </c>
      <c r="F252" s="86"/>
      <c r="G252" s="260" t="e">
        <f t="shared" si="29"/>
        <v>#DIV/0!</v>
      </c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</row>
    <row r="253" spans="1:23" s="77" customFormat="1" x14ac:dyDescent="0.25">
      <c r="A253" s="100"/>
      <c r="B253" s="135">
        <v>32</v>
      </c>
      <c r="C253" s="115"/>
      <c r="D253" s="153" t="s">
        <v>27</v>
      </c>
      <c r="E253" s="79">
        <f>E254+E258+E262+E264</f>
        <v>0</v>
      </c>
      <c r="F253" s="79"/>
      <c r="G253" s="64" t="e">
        <f t="shared" si="29"/>
        <v>#DIV/0!</v>
      </c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</row>
    <row r="254" spans="1:23" s="70" customFormat="1" x14ac:dyDescent="0.25">
      <c r="A254" s="98"/>
      <c r="B254" s="137">
        <v>321</v>
      </c>
      <c r="C254" s="112"/>
      <c r="D254" s="151" t="s">
        <v>114</v>
      </c>
      <c r="E254" s="72">
        <f>E255+E256+E257</f>
        <v>0</v>
      </c>
      <c r="F254" s="72"/>
      <c r="G254" s="263" t="e">
        <f t="shared" si="29"/>
        <v>#DIV/0!</v>
      </c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</row>
    <row r="255" spans="1:23" x14ac:dyDescent="0.25">
      <c r="A255" s="68"/>
      <c r="B255" s="133">
        <v>3211</v>
      </c>
      <c r="C255" s="66"/>
      <c r="D255" s="69" t="s">
        <v>113</v>
      </c>
      <c r="E255" s="64">
        <v>0</v>
      </c>
      <c r="F255" s="64"/>
      <c r="G255" s="64" t="e">
        <f t="shared" si="29"/>
        <v>#DIV/0!</v>
      </c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</row>
    <row r="256" spans="1:23" x14ac:dyDescent="0.25">
      <c r="A256" s="68"/>
      <c r="B256" s="133">
        <v>3213</v>
      </c>
      <c r="C256" s="66"/>
      <c r="D256" s="69" t="s">
        <v>139</v>
      </c>
      <c r="E256" s="64">
        <v>0</v>
      </c>
      <c r="F256" s="64"/>
      <c r="G256" s="64" t="e">
        <f t="shared" si="29"/>
        <v>#DIV/0!</v>
      </c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</row>
    <row r="257" spans="1:23" ht="14.25" customHeight="1" x14ac:dyDescent="0.25">
      <c r="A257" s="68"/>
      <c r="B257" s="133">
        <v>3214</v>
      </c>
      <c r="C257" s="66"/>
      <c r="D257" s="69" t="s">
        <v>138</v>
      </c>
      <c r="E257" s="64">
        <v>0</v>
      </c>
      <c r="F257" s="64"/>
      <c r="G257" s="64" t="e">
        <f t="shared" si="29"/>
        <v>#DIV/0!</v>
      </c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</row>
    <row r="258" spans="1:23" s="70" customFormat="1" x14ac:dyDescent="0.25">
      <c r="A258" s="98"/>
      <c r="B258" s="137">
        <v>322</v>
      </c>
      <c r="C258" s="112"/>
      <c r="D258" s="151" t="s">
        <v>88</v>
      </c>
      <c r="E258" s="72">
        <f>E259+E260+E261</f>
        <v>0</v>
      </c>
      <c r="F258" s="72"/>
      <c r="G258" s="263" t="e">
        <f t="shared" si="29"/>
        <v>#DIV/0!</v>
      </c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</row>
    <row r="259" spans="1:23" x14ac:dyDescent="0.25">
      <c r="A259" s="68"/>
      <c r="B259" s="133">
        <v>3221</v>
      </c>
      <c r="C259" s="66"/>
      <c r="D259" s="152" t="s">
        <v>148</v>
      </c>
      <c r="E259" s="64">
        <v>0</v>
      </c>
      <c r="F259" s="64"/>
      <c r="G259" s="64" t="e">
        <f t="shared" si="29"/>
        <v>#DIV/0!</v>
      </c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</row>
    <row r="260" spans="1:23" x14ac:dyDescent="0.25">
      <c r="A260" s="68"/>
      <c r="B260" s="133">
        <v>3222</v>
      </c>
      <c r="C260" s="66"/>
      <c r="D260" s="152" t="s">
        <v>87</v>
      </c>
      <c r="E260" s="64">
        <v>0</v>
      </c>
      <c r="F260" s="64"/>
      <c r="G260" s="64" t="e">
        <f t="shared" si="29"/>
        <v>#DIV/0!</v>
      </c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</row>
    <row r="261" spans="1:23" x14ac:dyDescent="0.25">
      <c r="A261" s="68"/>
      <c r="B261" s="133">
        <v>3225</v>
      </c>
      <c r="C261" s="66"/>
      <c r="D261" s="152" t="s">
        <v>128</v>
      </c>
      <c r="E261" s="64">
        <v>0</v>
      </c>
      <c r="F261" s="64"/>
      <c r="G261" s="64" t="e">
        <f t="shared" si="29"/>
        <v>#DIV/0!</v>
      </c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</row>
    <row r="262" spans="1:23" s="70" customFormat="1" x14ac:dyDescent="0.25">
      <c r="A262" s="98"/>
      <c r="B262" s="137">
        <v>323</v>
      </c>
      <c r="C262" s="112"/>
      <c r="D262" s="151" t="s">
        <v>92</v>
      </c>
      <c r="E262" s="72">
        <f>E263</f>
        <v>0</v>
      </c>
      <c r="F262" s="72"/>
      <c r="G262" s="263" t="e">
        <f t="shared" si="29"/>
        <v>#DIV/0!</v>
      </c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</row>
    <row r="263" spans="1:23" x14ac:dyDescent="0.25">
      <c r="A263" s="68"/>
      <c r="B263" s="133">
        <v>3237</v>
      </c>
      <c r="C263" s="66"/>
      <c r="D263" s="132" t="s">
        <v>126</v>
      </c>
      <c r="E263" s="64">
        <v>0</v>
      </c>
      <c r="F263" s="64"/>
      <c r="G263" s="64" t="e">
        <f t="shared" ref="G263:G326" si="32">SUM(F263/E263)*100</f>
        <v>#DIV/0!</v>
      </c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</row>
    <row r="264" spans="1:23" s="70" customFormat="1" ht="17.25" customHeight="1" x14ac:dyDescent="0.25">
      <c r="A264" s="98"/>
      <c r="B264" s="137">
        <v>329</v>
      </c>
      <c r="C264" s="74"/>
      <c r="D264" s="136" t="s">
        <v>75</v>
      </c>
      <c r="E264" s="72">
        <f>E265+E266</f>
        <v>0</v>
      </c>
      <c r="F264" s="72"/>
      <c r="G264" s="64" t="e">
        <f t="shared" si="32"/>
        <v>#DIV/0!</v>
      </c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</row>
    <row r="265" spans="1:23" x14ac:dyDescent="0.25">
      <c r="A265" s="68"/>
      <c r="B265" s="133">
        <v>3293</v>
      </c>
      <c r="C265" s="66"/>
      <c r="D265" s="132" t="s">
        <v>157</v>
      </c>
      <c r="E265" s="64">
        <v>0</v>
      </c>
      <c r="F265" s="64"/>
      <c r="G265" s="64" t="e">
        <f t="shared" si="32"/>
        <v>#DIV/0!</v>
      </c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</row>
    <row r="266" spans="1:23" ht="15.75" customHeight="1" x14ac:dyDescent="0.25">
      <c r="A266" s="68"/>
      <c r="B266" s="133">
        <v>3299</v>
      </c>
      <c r="C266" s="66"/>
      <c r="D266" s="132" t="s">
        <v>75</v>
      </c>
      <c r="E266" s="64">
        <v>0</v>
      </c>
      <c r="F266" s="64"/>
      <c r="G266" s="64" t="e">
        <f t="shared" si="32"/>
        <v>#DIV/0!</v>
      </c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</row>
    <row r="267" spans="1:23" s="91" customFormat="1" x14ac:dyDescent="0.25">
      <c r="A267" s="109" t="s">
        <v>156</v>
      </c>
      <c r="B267" s="150"/>
      <c r="C267" s="95"/>
      <c r="D267" s="149" t="s">
        <v>155</v>
      </c>
      <c r="E267" s="93">
        <f t="shared" ref="E267:F268" si="33">E268</f>
        <v>1990</v>
      </c>
      <c r="F267" s="93">
        <f t="shared" si="33"/>
        <v>0</v>
      </c>
      <c r="G267" s="64">
        <f t="shared" si="32"/>
        <v>0</v>
      </c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</row>
    <row r="268" spans="1:23" s="84" customFormat="1" x14ac:dyDescent="0.25">
      <c r="A268" s="102"/>
      <c r="B268" s="139">
        <v>3</v>
      </c>
      <c r="C268" s="117"/>
      <c r="D268" s="154" t="s">
        <v>10</v>
      </c>
      <c r="E268" s="86">
        <f t="shared" si="33"/>
        <v>1990</v>
      </c>
      <c r="F268" s="86">
        <f t="shared" si="33"/>
        <v>0</v>
      </c>
      <c r="G268" s="260">
        <f t="shared" si="32"/>
        <v>0</v>
      </c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</row>
    <row r="269" spans="1:23" s="77" customFormat="1" x14ac:dyDescent="0.25">
      <c r="A269" s="100"/>
      <c r="B269" s="135">
        <v>32</v>
      </c>
      <c r="C269" s="115"/>
      <c r="D269" s="153" t="s">
        <v>27</v>
      </c>
      <c r="E269" s="79">
        <f>E270+E274+E276</f>
        <v>1990</v>
      </c>
      <c r="F269" s="79">
        <f>F270+F274+F276</f>
        <v>0</v>
      </c>
      <c r="G269" s="64">
        <f t="shared" si="32"/>
        <v>0</v>
      </c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</row>
    <row r="270" spans="1:23" s="70" customFormat="1" ht="15.75" customHeight="1" x14ac:dyDescent="0.25">
      <c r="A270" s="98"/>
      <c r="B270" s="137">
        <v>321</v>
      </c>
      <c r="C270" s="112"/>
      <c r="D270" s="151" t="s">
        <v>114</v>
      </c>
      <c r="E270" s="72">
        <f>E271+E272+E273</f>
        <v>0</v>
      </c>
      <c r="F270" s="72">
        <f>F271+F272+F273</f>
        <v>0</v>
      </c>
      <c r="G270" s="263" t="e">
        <f t="shared" si="32"/>
        <v>#DIV/0!</v>
      </c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</row>
    <row r="271" spans="1:23" x14ac:dyDescent="0.25">
      <c r="A271" s="68"/>
      <c r="B271" s="133">
        <v>3211</v>
      </c>
      <c r="C271" s="66"/>
      <c r="D271" s="69" t="s">
        <v>113</v>
      </c>
      <c r="E271" s="64">
        <v>0</v>
      </c>
      <c r="F271" s="64"/>
      <c r="G271" s="64" t="e">
        <f t="shared" si="32"/>
        <v>#DIV/0!</v>
      </c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</row>
    <row r="272" spans="1:23" x14ac:dyDescent="0.25">
      <c r="A272" s="68"/>
      <c r="B272" s="133">
        <v>3213</v>
      </c>
      <c r="C272" s="66"/>
      <c r="D272" s="69" t="s">
        <v>139</v>
      </c>
      <c r="E272" s="64">
        <v>0</v>
      </c>
      <c r="F272" s="64"/>
      <c r="G272" s="64" t="e">
        <f t="shared" si="32"/>
        <v>#DIV/0!</v>
      </c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</row>
    <row r="273" spans="1:23" ht="17.25" customHeight="1" x14ac:dyDescent="0.25">
      <c r="A273" s="68"/>
      <c r="B273" s="133">
        <v>3214</v>
      </c>
      <c r="C273" s="66"/>
      <c r="D273" s="69" t="s">
        <v>138</v>
      </c>
      <c r="E273" s="64">
        <v>0</v>
      </c>
      <c r="F273" s="64"/>
      <c r="G273" s="64" t="e">
        <f t="shared" si="32"/>
        <v>#DIV/0!</v>
      </c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</row>
    <row r="274" spans="1:23" s="70" customFormat="1" x14ac:dyDescent="0.25">
      <c r="A274" s="98"/>
      <c r="B274" s="137">
        <v>323</v>
      </c>
      <c r="C274" s="112"/>
      <c r="D274" s="151" t="s">
        <v>92</v>
      </c>
      <c r="E274" s="72">
        <f>E275</f>
        <v>0</v>
      </c>
      <c r="F274" s="72">
        <f>F275</f>
        <v>0</v>
      </c>
      <c r="G274" s="263" t="e">
        <f t="shared" si="32"/>
        <v>#DIV/0!</v>
      </c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</row>
    <row r="275" spans="1:23" x14ac:dyDescent="0.25">
      <c r="A275" s="68"/>
      <c r="B275" s="133">
        <v>3231</v>
      </c>
      <c r="C275" s="66"/>
      <c r="D275" s="132" t="s">
        <v>144</v>
      </c>
      <c r="E275" s="64">
        <v>0</v>
      </c>
      <c r="F275" s="64"/>
      <c r="G275" s="64" t="e">
        <f t="shared" si="32"/>
        <v>#DIV/0!</v>
      </c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</row>
    <row r="276" spans="1:23" s="70" customFormat="1" ht="16.5" customHeight="1" x14ac:dyDescent="0.25">
      <c r="A276" s="98"/>
      <c r="B276" s="137">
        <v>329</v>
      </c>
      <c r="C276" s="74"/>
      <c r="D276" s="136" t="s">
        <v>75</v>
      </c>
      <c r="E276" s="72">
        <f>E277</f>
        <v>1990</v>
      </c>
      <c r="F276" s="72">
        <f>F277</f>
        <v>0</v>
      </c>
      <c r="G276" s="263">
        <f t="shared" si="32"/>
        <v>0</v>
      </c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</row>
    <row r="277" spans="1:23" ht="18" customHeight="1" x14ac:dyDescent="0.25">
      <c r="A277" s="68"/>
      <c r="B277" s="133">
        <v>3299</v>
      </c>
      <c r="C277" s="66"/>
      <c r="D277" s="132" t="s">
        <v>75</v>
      </c>
      <c r="E277" s="64">
        <v>1990</v>
      </c>
      <c r="F277" s="64"/>
      <c r="G277" s="64">
        <f t="shared" si="32"/>
        <v>0</v>
      </c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</row>
    <row r="278" spans="1:23" ht="18" customHeight="1" x14ac:dyDescent="0.25">
      <c r="A278" s="109" t="s">
        <v>90</v>
      </c>
      <c r="B278" s="150"/>
      <c r="C278" s="95"/>
      <c r="D278" s="149" t="s">
        <v>89</v>
      </c>
      <c r="E278" s="93">
        <f>E279</f>
        <v>110183.66</v>
      </c>
      <c r="F278" s="93">
        <f>F279</f>
        <v>53321.57</v>
      </c>
      <c r="G278" s="64">
        <f t="shared" si="32"/>
        <v>48.393355239787823</v>
      </c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</row>
    <row r="279" spans="1:23" ht="18" customHeight="1" x14ac:dyDescent="0.25">
      <c r="A279" s="102"/>
      <c r="B279" s="156">
        <v>3</v>
      </c>
      <c r="C279" s="117"/>
      <c r="D279" s="154" t="s">
        <v>10</v>
      </c>
      <c r="E279" s="86">
        <f>E280+E329</f>
        <v>110183.66</v>
      </c>
      <c r="F279" s="86">
        <f>F280+F329</f>
        <v>53321.57</v>
      </c>
      <c r="G279" s="260">
        <f t="shared" si="32"/>
        <v>48.393355239787823</v>
      </c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</row>
    <row r="280" spans="1:23" ht="18" customHeight="1" x14ac:dyDescent="0.25">
      <c r="A280" s="100"/>
      <c r="B280" s="155">
        <v>32</v>
      </c>
      <c r="C280" s="115"/>
      <c r="D280" s="153" t="s">
        <v>27</v>
      </c>
      <c r="E280" s="79">
        <f>E281+E285</f>
        <v>110183.66</v>
      </c>
      <c r="F280" s="79">
        <f>F281+F285</f>
        <v>53321.57</v>
      </c>
      <c r="G280" s="64">
        <f t="shared" si="32"/>
        <v>48.393355239787823</v>
      </c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</row>
    <row r="281" spans="1:23" ht="18" customHeight="1" x14ac:dyDescent="0.25">
      <c r="A281" s="98"/>
      <c r="B281" s="137">
        <v>322</v>
      </c>
      <c r="C281" s="112"/>
      <c r="D281" s="151" t="s">
        <v>88</v>
      </c>
      <c r="E281" s="72">
        <f>E282+E283+E284</f>
        <v>13782</v>
      </c>
      <c r="F281" s="72">
        <f>F282+F283+F284</f>
        <v>415.42</v>
      </c>
      <c r="G281" s="263">
        <f t="shared" si="32"/>
        <v>3.0142214482658543</v>
      </c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</row>
    <row r="282" spans="1:23" ht="18" customHeight="1" x14ac:dyDescent="0.25">
      <c r="A282" s="68"/>
      <c r="B282" s="110">
        <v>3221</v>
      </c>
      <c r="C282" s="66"/>
      <c r="D282" s="69" t="s">
        <v>154</v>
      </c>
      <c r="E282" s="64">
        <v>9294.4</v>
      </c>
      <c r="F282" s="64">
        <v>415.42</v>
      </c>
      <c r="G282" s="64">
        <f t="shared" si="32"/>
        <v>4.4695730762609749</v>
      </c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</row>
    <row r="283" spans="1:23" ht="18" customHeight="1" x14ac:dyDescent="0.25">
      <c r="A283" s="68"/>
      <c r="B283" s="110">
        <v>3222</v>
      </c>
      <c r="C283" s="66"/>
      <c r="D283" s="69" t="s">
        <v>87</v>
      </c>
      <c r="E283" s="64">
        <v>0</v>
      </c>
      <c r="F283" s="64"/>
      <c r="G283" s="64" t="e">
        <f t="shared" si="32"/>
        <v>#DIV/0!</v>
      </c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</row>
    <row r="284" spans="1:23" ht="18" customHeight="1" x14ac:dyDescent="0.25">
      <c r="A284" s="68"/>
      <c r="B284" s="110">
        <v>3225</v>
      </c>
      <c r="C284" s="66"/>
      <c r="D284" s="69" t="s">
        <v>153</v>
      </c>
      <c r="E284" s="64">
        <v>4487.6000000000004</v>
      </c>
      <c r="F284" s="64"/>
      <c r="G284" s="64">
        <f t="shared" si="32"/>
        <v>0</v>
      </c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</row>
    <row r="285" spans="1:23" ht="18" customHeight="1" x14ac:dyDescent="0.25">
      <c r="A285" s="98"/>
      <c r="B285" s="113">
        <v>323</v>
      </c>
      <c r="C285" s="112"/>
      <c r="D285" s="73" t="s">
        <v>92</v>
      </c>
      <c r="E285" s="72">
        <f>E286+E287</f>
        <v>96401.66</v>
      </c>
      <c r="F285" s="72">
        <f>F286+F287</f>
        <v>52906.15</v>
      </c>
      <c r="G285" s="263">
        <f t="shared" si="32"/>
        <v>54.880953294787659</v>
      </c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</row>
    <row r="286" spans="1:23" ht="18" customHeight="1" x14ac:dyDescent="0.25">
      <c r="A286" s="68"/>
      <c r="B286" s="110">
        <v>3231</v>
      </c>
      <c r="C286" s="66"/>
      <c r="D286" s="69" t="s">
        <v>152</v>
      </c>
      <c r="E286" s="64">
        <v>94937.5</v>
      </c>
      <c r="F286" s="64">
        <v>52906.15</v>
      </c>
      <c r="G286" s="64">
        <f t="shared" si="32"/>
        <v>55.727346938775511</v>
      </c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</row>
    <row r="287" spans="1:23" ht="18" customHeight="1" x14ac:dyDescent="0.25">
      <c r="A287" s="68"/>
      <c r="B287" s="110">
        <v>3239</v>
      </c>
      <c r="C287" s="66"/>
      <c r="D287" s="69" t="s">
        <v>136</v>
      </c>
      <c r="E287" s="64">
        <v>1464.16</v>
      </c>
      <c r="F287" s="64"/>
      <c r="G287" s="64">
        <f t="shared" si="32"/>
        <v>0</v>
      </c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</row>
    <row r="288" spans="1:23" s="91" customFormat="1" x14ac:dyDescent="0.25">
      <c r="A288" s="109" t="s">
        <v>151</v>
      </c>
      <c r="B288" s="150"/>
      <c r="C288" s="95"/>
      <c r="D288" s="149" t="s">
        <v>150</v>
      </c>
      <c r="E288" s="93">
        <f>SUM(E290+E323)</f>
        <v>66672.399999999994</v>
      </c>
      <c r="F288" s="93">
        <f>SUM(F290+F323)</f>
        <v>38358.969999999994</v>
      </c>
      <c r="G288" s="64">
        <f t="shared" si="32"/>
        <v>57.533507118387817</v>
      </c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</row>
    <row r="289" spans="1:23" s="91" customFormat="1" x14ac:dyDescent="0.25">
      <c r="A289" s="108" t="s">
        <v>118</v>
      </c>
      <c r="B289" s="107"/>
      <c r="C289" s="106"/>
      <c r="D289" s="105" t="s">
        <v>117</v>
      </c>
      <c r="E289" s="64"/>
      <c r="F289" s="64"/>
      <c r="G289" s="64" t="e">
        <f t="shared" si="32"/>
        <v>#DIV/0!</v>
      </c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</row>
    <row r="290" spans="1:23" s="91" customFormat="1" x14ac:dyDescent="0.25">
      <c r="A290" s="90"/>
      <c r="B290" s="139">
        <v>3</v>
      </c>
      <c r="C290" s="88"/>
      <c r="D290" s="154" t="s">
        <v>10</v>
      </c>
      <c r="E290" s="86">
        <f>E291</f>
        <v>7549.27</v>
      </c>
      <c r="F290" s="86">
        <f>F291</f>
        <v>1132.52</v>
      </c>
      <c r="G290" s="260">
        <f t="shared" si="32"/>
        <v>15.001715397647718</v>
      </c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</row>
    <row r="291" spans="1:23" s="91" customFormat="1" x14ac:dyDescent="0.25">
      <c r="A291" s="83"/>
      <c r="B291" s="135">
        <v>32</v>
      </c>
      <c r="C291" s="81"/>
      <c r="D291" s="153" t="s">
        <v>27</v>
      </c>
      <c r="E291" s="79">
        <f>E292+E322+E329+E339</f>
        <v>7549.27</v>
      </c>
      <c r="F291" s="79">
        <f>F292+F322+F329+F339</f>
        <v>1132.52</v>
      </c>
      <c r="G291" s="64">
        <f t="shared" si="32"/>
        <v>15.001715397647718</v>
      </c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</row>
    <row r="292" spans="1:23" s="91" customFormat="1" x14ac:dyDescent="0.25">
      <c r="A292" s="98"/>
      <c r="B292" s="137">
        <v>322</v>
      </c>
      <c r="C292" s="112"/>
      <c r="D292" s="151" t="s">
        <v>88</v>
      </c>
      <c r="E292" s="72">
        <f>SUM(E293:E294)</f>
        <v>7549.27</v>
      </c>
      <c r="F292" s="72">
        <f>SUM(F293:F294)</f>
        <v>1132.52</v>
      </c>
      <c r="G292" s="263">
        <f t="shared" si="32"/>
        <v>15.001715397647718</v>
      </c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</row>
    <row r="293" spans="1:23" s="91" customFormat="1" x14ac:dyDescent="0.25">
      <c r="A293" s="68"/>
      <c r="B293" s="133">
        <v>3221</v>
      </c>
      <c r="C293" s="66"/>
      <c r="D293" s="152" t="s">
        <v>148</v>
      </c>
      <c r="E293" s="64">
        <v>597.25</v>
      </c>
      <c r="F293" s="64">
        <v>723.59</v>
      </c>
      <c r="G293" s="64">
        <f t="shared" si="32"/>
        <v>121.15362076182504</v>
      </c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</row>
    <row r="294" spans="1:23" s="91" customFormat="1" x14ac:dyDescent="0.25">
      <c r="A294" s="68"/>
      <c r="B294" s="133">
        <v>3222</v>
      </c>
      <c r="C294" s="66"/>
      <c r="D294" s="152" t="s">
        <v>87</v>
      </c>
      <c r="E294" s="64">
        <v>6952.02</v>
      </c>
      <c r="F294" s="64">
        <v>408.93</v>
      </c>
      <c r="G294" s="64">
        <f t="shared" si="32"/>
        <v>5.8821752526603772</v>
      </c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</row>
    <row r="295" spans="1:23" s="91" customFormat="1" ht="25.5" x14ac:dyDescent="0.25">
      <c r="A295" s="68"/>
      <c r="B295" s="133">
        <v>3224</v>
      </c>
      <c r="C295" s="66"/>
      <c r="D295" s="152" t="s">
        <v>149</v>
      </c>
      <c r="E295" s="64"/>
      <c r="F295" s="64">
        <v>14.14</v>
      </c>
      <c r="G295" s="64" t="e">
        <f t="shared" si="32"/>
        <v>#DIV/0!</v>
      </c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</row>
    <row r="296" spans="1:23" s="91" customFormat="1" x14ac:dyDescent="0.25">
      <c r="A296" s="98"/>
      <c r="B296" s="137">
        <v>321</v>
      </c>
      <c r="C296" s="112"/>
      <c r="D296" s="151" t="s">
        <v>114</v>
      </c>
      <c r="E296" s="72">
        <f t="shared" ref="E296:F296" si="34">SUM(E297:E299)</f>
        <v>0</v>
      </c>
      <c r="F296" s="72">
        <f t="shared" si="34"/>
        <v>1015.6</v>
      </c>
      <c r="G296" s="263" t="e">
        <f t="shared" si="32"/>
        <v>#DIV/0!</v>
      </c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</row>
    <row r="297" spans="1:23" s="91" customFormat="1" x14ac:dyDescent="0.25">
      <c r="A297" s="68"/>
      <c r="B297" s="133">
        <v>3211</v>
      </c>
      <c r="C297" s="66"/>
      <c r="D297" s="69" t="s">
        <v>113</v>
      </c>
      <c r="E297" s="64">
        <v>0</v>
      </c>
      <c r="F297" s="64"/>
      <c r="G297" s="64" t="e">
        <f t="shared" si="32"/>
        <v>#DIV/0!</v>
      </c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</row>
    <row r="298" spans="1:23" s="91" customFormat="1" x14ac:dyDescent="0.25">
      <c r="A298" s="68"/>
      <c r="B298" s="133">
        <v>3213</v>
      </c>
      <c r="C298" s="66"/>
      <c r="D298" s="69" t="s">
        <v>139</v>
      </c>
      <c r="E298" s="64">
        <v>0</v>
      </c>
      <c r="F298" s="64">
        <v>475.5</v>
      </c>
      <c r="G298" s="64" t="e">
        <f t="shared" si="32"/>
        <v>#DIV/0!</v>
      </c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</row>
    <row r="299" spans="1:23" s="91" customFormat="1" x14ac:dyDescent="0.25">
      <c r="A299" s="68"/>
      <c r="B299" s="133">
        <v>3214</v>
      </c>
      <c r="C299" s="66"/>
      <c r="D299" s="69" t="s">
        <v>138</v>
      </c>
      <c r="E299" s="64">
        <v>0</v>
      </c>
      <c r="F299" s="64">
        <v>540.1</v>
      </c>
      <c r="G299" s="64" t="e">
        <f t="shared" si="32"/>
        <v>#DIV/0!</v>
      </c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</row>
    <row r="300" spans="1:23" s="91" customFormat="1" x14ac:dyDescent="0.25">
      <c r="A300" s="98"/>
      <c r="B300" s="137">
        <v>322</v>
      </c>
      <c r="C300" s="112"/>
      <c r="D300" s="151" t="s">
        <v>88</v>
      </c>
      <c r="E300" s="72">
        <f>SUM(E301:E306)</f>
        <v>0</v>
      </c>
      <c r="F300" s="72"/>
      <c r="G300" s="263" t="e">
        <f t="shared" si="32"/>
        <v>#DIV/0!</v>
      </c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</row>
    <row r="301" spans="1:23" s="91" customFormat="1" x14ac:dyDescent="0.25">
      <c r="A301" s="68"/>
      <c r="B301" s="133">
        <v>3221</v>
      </c>
      <c r="C301" s="66"/>
      <c r="D301" s="152" t="s">
        <v>148</v>
      </c>
      <c r="E301" s="64">
        <v>0</v>
      </c>
      <c r="F301" s="64">
        <v>723.59</v>
      </c>
      <c r="G301" s="64" t="e">
        <f t="shared" si="32"/>
        <v>#DIV/0!</v>
      </c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</row>
    <row r="302" spans="1:23" s="91" customFormat="1" x14ac:dyDescent="0.25">
      <c r="A302" s="68"/>
      <c r="B302" s="133">
        <v>3222</v>
      </c>
      <c r="C302" s="66"/>
      <c r="D302" s="152" t="s">
        <v>87</v>
      </c>
      <c r="E302" s="64">
        <v>0</v>
      </c>
      <c r="F302" s="64"/>
      <c r="G302" s="64" t="e">
        <f t="shared" si="32"/>
        <v>#DIV/0!</v>
      </c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</row>
    <row r="303" spans="1:23" s="91" customFormat="1" x14ac:dyDescent="0.25">
      <c r="A303" s="68"/>
      <c r="B303" s="133">
        <v>3223</v>
      </c>
      <c r="C303" s="66"/>
      <c r="D303" s="152" t="s">
        <v>147</v>
      </c>
      <c r="E303" s="64">
        <v>0</v>
      </c>
      <c r="F303" s="64"/>
      <c r="G303" s="64" t="e">
        <f t="shared" si="32"/>
        <v>#DIV/0!</v>
      </c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</row>
    <row r="304" spans="1:23" s="91" customFormat="1" ht="25.5" x14ac:dyDescent="0.25">
      <c r="A304" s="68"/>
      <c r="B304" s="133">
        <v>3224</v>
      </c>
      <c r="C304" s="66"/>
      <c r="D304" s="152" t="s">
        <v>173</v>
      </c>
      <c r="E304" s="64">
        <v>0</v>
      </c>
      <c r="F304" s="64"/>
      <c r="G304" s="64" t="e">
        <f t="shared" si="32"/>
        <v>#DIV/0!</v>
      </c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</row>
    <row r="305" spans="1:23" s="91" customFormat="1" x14ac:dyDescent="0.25">
      <c r="A305" s="68"/>
      <c r="B305" s="133">
        <v>3225</v>
      </c>
      <c r="C305" s="66"/>
      <c r="D305" s="152" t="s">
        <v>128</v>
      </c>
      <c r="E305" s="64">
        <v>0</v>
      </c>
      <c r="F305" s="64">
        <v>469.39</v>
      </c>
      <c r="G305" s="64" t="e">
        <f t="shared" si="32"/>
        <v>#DIV/0!</v>
      </c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</row>
    <row r="306" spans="1:23" s="91" customFormat="1" x14ac:dyDescent="0.25">
      <c r="A306" s="68"/>
      <c r="B306" s="133">
        <v>3227</v>
      </c>
      <c r="C306" s="66"/>
      <c r="D306" s="152" t="s">
        <v>145</v>
      </c>
      <c r="E306" s="64">
        <v>0</v>
      </c>
      <c r="F306" s="64"/>
      <c r="G306" s="64" t="e">
        <f t="shared" si="32"/>
        <v>#DIV/0!</v>
      </c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</row>
    <row r="307" spans="1:23" s="91" customFormat="1" x14ac:dyDescent="0.25">
      <c r="A307" s="98"/>
      <c r="B307" s="137">
        <v>323</v>
      </c>
      <c r="C307" s="74"/>
      <c r="D307" s="151" t="s">
        <v>92</v>
      </c>
      <c r="E307" s="72">
        <f>E308+E310+E311+E312+E313+E314+E315+E316</f>
        <v>0</v>
      </c>
      <c r="F307" s="72">
        <f>F308+F310+F311+F312+F313+F314+F315+F316</f>
        <v>3551.37</v>
      </c>
      <c r="G307" s="263" t="e">
        <f t="shared" si="32"/>
        <v>#DIV/0!</v>
      </c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</row>
    <row r="308" spans="1:23" s="91" customFormat="1" x14ac:dyDescent="0.25">
      <c r="A308" s="68"/>
      <c r="B308" s="133">
        <v>3231</v>
      </c>
      <c r="C308" s="66"/>
      <c r="D308" s="69" t="s">
        <v>144</v>
      </c>
      <c r="E308" s="64">
        <v>0</v>
      </c>
      <c r="F308" s="64">
        <v>825</v>
      </c>
      <c r="G308" s="64" t="e">
        <f t="shared" si="32"/>
        <v>#DIV/0!</v>
      </c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</row>
    <row r="309" spans="1:23" s="91" customFormat="1" x14ac:dyDescent="0.25">
      <c r="A309" s="68"/>
      <c r="B309" s="133">
        <v>3232</v>
      </c>
      <c r="C309" s="66"/>
      <c r="D309" s="69" t="s">
        <v>143</v>
      </c>
      <c r="E309" s="64">
        <v>0</v>
      </c>
      <c r="F309" s="64">
        <v>516.1</v>
      </c>
      <c r="G309" s="64" t="e">
        <f t="shared" si="32"/>
        <v>#DIV/0!</v>
      </c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</row>
    <row r="310" spans="1:23" s="91" customFormat="1" x14ac:dyDescent="0.25">
      <c r="A310" s="68"/>
      <c r="B310" s="110">
        <v>3233</v>
      </c>
      <c r="C310" s="66"/>
      <c r="D310" s="69" t="s">
        <v>142</v>
      </c>
      <c r="E310" s="64">
        <v>0</v>
      </c>
      <c r="F310" s="64"/>
      <c r="G310" s="64" t="e">
        <f t="shared" si="32"/>
        <v>#DIV/0!</v>
      </c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</row>
    <row r="311" spans="1:23" s="91" customFormat="1" x14ac:dyDescent="0.25">
      <c r="A311" s="68"/>
      <c r="B311" s="110">
        <v>3234</v>
      </c>
      <c r="C311" s="66"/>
      <c r="D311" s="69" t="s">
        <v>141</v>
      </c>
      <c r="E311" s="64">
        <v>0</v>
      </c>
      <c r="F311" s="64">
        <v>245.49</v>
      </c>
      <c r="G311" s="64" t="e">
        <f t="shared" si="32"/>
        <v>#DIV/0!</v>
      </c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</row>
    <row r="312" spans="1:23" s="91" customFormat="1" x14ac:dyDescent="0.25">
      <c r="A312" s="68"/>
      <c r="B312" s="110">
        <v>3235</v>
      </c>
      <c r="C312" s="66"/>
      <c r="D312" s="69" t="s">
        <v>140</v>
      </c>
      <c r="E312" s="64">
        <v>0</v>
      </c>
      <c r="F312" s="64"/>
      <c r="G312" s="64" t="e">
        <f t="shared" si="32"/>
        <v>#DIV/0!</v>
      </c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</row>
    <row r="313" spans="1:23" s="91" customFormat="1" x14ac:dyDescent="0.25">
      <c r="A313" s="68"/>
      <c r="B313" s="110">
        <v>3236</v>
      </c>
      <c r="C313" s="66"/>
      <c r="D313" s="69" t="s">
        <v>127</v>
      </c>
      <c r="E313" s="64">
        <v>0</v>
      </c>
      <c r="F313" s="64">
        <v>337.58</v>
      </c>
      <c r="G313" s="64" t="e">
        <f t="shared" si="32"/>
        <v>#DIV/0!</v>
      </c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</row>
    <row r="314" spans="1:23" s="91" customFormat="1" x14ac:dyDescent="0.25">
      <c r="A314" s="68"/>
      <c r="B314" s="110">
        <v>3237</v>
      </c>
      <c r="C314" s="66"/>
      <c r="D314" s="69" t="s">
        <v>126</v>
      </c>
      <c r="E314" s="64">
        <v>0</v>
      </c>
      <c r="F314" s="64">
        <v>2000.13</v>
      </c>
      <c r="G314" s="64" t="e">
        <f t="shared" si="32"/>
        <v>#DIV/0!</v>
      </c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</row>
    <row r="315" spans="1:23" s="91" customFormat="1" x14ac:dyDescent="0.25">
      <c r="A315" s="68"/>
      <c r="B315" s="110">
        <v>3238</v>
      </c>
      <c r="C315" s="66"/>
      <c r="D315" s="69" t="s">
        <v>137</v>
      </c>
      <c r="E315" s="64">
        <v>0</v>
      </c>
      <c r="F315" s="64">
        <v>99.51</v>
      </c>
      <c r="G315" s="64" t="e">
        <f t="shared" si="32"/>
        <v>#DIV/0!</v>
      </c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</row>
    <row r="316" spans="1:23" s="91" customFormat="1" x14ac:dyDescent="0.25">
      <c r="A316" s="68"/>
      <c r="B316" s="110">
        <v>3239</v>
      </c>
      <c r="C316" s="66"/>
      <c r="D316" s="69" t="s">
        <v>136</v>
      </c>
      <c r="E316" s="64">
        <v>0</v>
      </c>
      <c r="F316" s="64">
        <v>43.66</v>
      </c>
      <c r="G316" s="64" t="e">
        <f t="shared" si="32"/>
        <v>#DIV/0!</v>
      </c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</row>
    <row r="317" spans="1:23" s="91" customFormat="1" x14ac:dyDescent="0.25">
      <c r="A317" s="102"/>
      <c r="B317" s="146">
        <v>4</v>
      </c>
      <c r="C317" s="117"/>
      <c r="D317" s="145" t="s">
        <v>12</v>
      </c>
      <c r="E317" s="85"/>
      <c r="F317" s="85"/>
      <c r="G317" s="260" t="e">
        <f t="shared" si="32"/>
        <v>#DIV/0!</v>
      </c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</row>
    <row r="318" spans="1:23" s="91" customFormat="1" ht="25.5" x14ac:dyDescent="0.25">
      <c r="A318" s="100"/>
      <c r="B318" s="144">
        <v>42</v>
      </c>
      <c r="C318" s="115"/>
      <c r="D318" s="143" t="s">
        <v>36</v>
      </c>
      <c r="E318" s="78"/>
      <c r="F318" s="78"/>
      <c r="G318" s="64" t="e">
        <f t="shared" si="32"/>
        <v>#DIV/0!</v>
      </c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</row>
    <row r="319" spans="1:23" s="91" customFormat="1" x14ac:dyDescent="0.25">
      <c r="A319" s="98"/>
      <c r="B319" s="142">
        <v>422</v>
      </c>
      <c r="C319" s="112"/>
      <c r="D319" s="141" t="s">
        <v>112</v>
      </c>
      <c r="E319" s="71"/>
      <c r="F319" s="71"/>
      <c r="G319" s="263" t="e">
        <f t="shared" si="32"/>
        <v>#DIV/0!</v>
      </c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</row>
    <row r="320" spans="1:23" s="91" customFormat="1" x14ac:dyDescent="0.25">
      <c r="A320" s="68"/>
      <c r="B320" s="67">
        <v>4221</v>
      </c>
      <c r="C320" s="66"/>
      <c r="D320" s="140" t="s">
        <v>96</v>
      </c>
      <c r="E320" s="63"/>
      <c r="F320" s="63"/>
      <c r="G320" s="64" t="e">
        <f t="shared" si="32"/>
        <v>#DIV/0!</v>
      </c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</row>
    <row r="321" spans="1:23" s="91" customFormat="1" x14ac:dyDescent="0.25">
      <c r="A321" s="68"/>
      <c r="B321" s="67">
        <v>4127</v>
      </c>
      <c r="C321" s="66"/>
      <c r="D321" s="140" t="s">
        <v>167</v>
      </c>
      <c r="E321" s="63"/>
      <c r="F321" s="63"/>
      <c r="G321" s="64" t="e">
        <f t="shared" si="32"/>
        <v>#DIV/0!</v>
      </c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</row>
    <row r="322" spans="1:23" s="91" customFormat="1" x14ac:dyDescent="0.25">
      <c r="A322" s="108" t="s">
        <v>82</v>
      </c>
      <c r="B322" s="107"/>
      <c r="C322" s="106"/>
      <c r="D322" s="105" t="s">
        <v>81</v>
      </c>
      <c r="E322" s="64"/>
      <c r="F322" s="64"/>
      <c r="G322" s="64" t="e">
        <f t="shared" si="32"/>
        <v>#DIV/0!</v>
      </c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</row>
    <row r="323" spans="1:23" s="84" customFormat="1" x14ac:dyDescent="0.25">
      <c r="A323" s="90"/>
      <c r="B323" s="139">
        <v>3</v>
      </c>
      <c r="C323" s="88"/>
      <c r="D323" s="154" t="s">
        <v>10</v>
      </c>
      <c r="E323" s="86">
        <f>E324</f>
        <v>59123.13</v>
      </c>
      <c r="F323" s="86">
        <f>F324</f>
        <v>37226.449999999997</v>
      </c>
      <c r="G323" s="260">
        <f t="shared" si="32"/>
        <v>62.964274726321158</v>
      </c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</row>
    <row r="324" spans="1:23" s="77" customFormat="1" x14ac:dyDescent="0.25">
      <c r="A324" s="83"/>
      <c r="B324" s="135">
        <v>32</v>
      </c>
      <c r="C324" s="81"/>
      <c r="D324" s="153" t="s">
        <v>27</v>
      </c>
      <c r="E324" s="79">
        <f>E325+E328+E335+E345</f>
        <v>59123.13</v>
      </c>
      <c r="F324" s="79">
        <f>F325+F328+F335+F345</f>
        <v>37226.449999999997</v>
      </c>
      <c r="G324" s="64">
        <f t="shared" si="32"/>
        <v>62.964274726321158</v>
      </c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</row>
    <row r="325" spans="1:23" s="70" customFormat="1" ht="18" customHeight="1" x14ac:dyDescent="0.25">
      <c r="A325" s="76"/>
      <c r="B325" s="137">
        <v>321</v>
      </c>
      <c r="C325" s="74"/>
      <c r="D325" s="151" t="s">
        <v>114</v>
      </c>
      <c r="E325" s="72">
        <f>E326+E327</f>
        <v>0</v>
      </c>
      <c r="F325" s="72"/>
      <c r="G325" s="263" t="e">
        <f t="shared" si="32"/>
        <v>#DIV/0!</v>
      </c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</row>
    <row r="326" spans="1:23" x14ac:dyDescent="0.25">
      <c r="A326" s="68"/>
      <c r="B326" s="133">
        <v>3211</v>
      </c>
      <c r="C326" s="66"/>
      <c r="D326" s="69" t="s">
        <v>113</v>
      </c>
      <c r="E326" s="64">
        <v>0</v>
      </c>
      <c r="F326" s="64"/>
      <c r="G326" s="64" t="e">
        <f t="shared" si="32"/>
        <v>#DIV/0!</v>
      </c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</row>
    <row r="327" spans="1:23" x14ac:dyDescent="0.25">
      <c r="A327" s="68"/>
      <c r="B327" s="133">
        <v>3213</v>
      </c>
      <c r="C327" s="66"/>
      <c r="D327" s="69" t="s">
        <v>139</v>
      </c>
      <c r="E327" s="64">
        <v>0</v>
      </c>
      <c r="F327" s="64"/>
      <c r="G327" s="64" t="e">
        <f t="shared" ref="G327:G390" si="35">SUM(F327/E327)*100</f>
        <v>#DIV/0!</v>
      </c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</row>
    <row r="328" spans="1:23" s="70" customFormat="1" x14ac:dyDescent="0.25">
      <c r="A328" s="98"/>
      <c r="B328" s="137">
        <v>322</v>
      </c>
      <c r="C328" s="112"/>
      <c r="D328" s="151" t="s">
        <v>88</v>
      </c>
      <c r="E328" s="72">
        <f>SUM(E329:E334)</f>
        <v>59123.13</v>
      </c>
      <c r="F328" s="72">
        <f>SUM(F329:F334)</f>
        <v>37226.449999999997</v>
      </c>
      <c r="G328" s="263">
        <f t="shared" si="35"/>
        <v>62.964274726321158</v>
      </c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</row>
    <row r="329" spans="1:23" x14ac:dyDescent="0.25">
      <c r="A329" s="68"/>
      <c r="B329" s="133">
        <v>3221</v>
      </c>
      <c r="C329" s="66"/>
      <c r="D329" s="152" t="s">
        <v>148</v>
      </c>
      <c r="E329" s="64">
        <v>0</v>
      </c>
      <c r="F329" s="64"/>
      <c r="G329" s="64" t="e">
        <f t="shared" si="35"/>
        <v>#DIV/0!</v>
      </c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</row>
    <row r="330" spans="1:23" x14ac:dyDescent="0.25">
      <c r="A330" s="68"/>
      <c r="B330" s="133">
        <v>3222</v>
      </c>
      <c r="C330" s="66"/>
      <c r="D330" s="152" t="s">
        <v>87</v>
      </c>
      <c r="E330" s="64">
        <v>59123.13</v>
      </c>
      <c r="F330" s="64">
        <v>37226.449999999997</v>
      </c>
      <c r="G330" s="64">
        <f t="shared" si="35"/>
        <v>62.964274726321158</v>
      </c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</row>
    <row r="331" spans="1:23" x14ac:dyDescent="0.25">
      <c r="A331" s="68"/>
      <c r="B331" s="133">
        <v>3223</v>
      </c>
      <c r="C331" s="66"/>
      <c r="D331" s="152" t="s">
        <v>147</v>
      </c>
      <c r="E331" s="64">
        <v>0</v>
      </c>
      <c r="F331" s="64"/>
      <c r="G331" s="64" t="e">
        <f t="shared" si="35"/>
        <v>#DIV/0!</v>
      </c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</row>
    <row r="332" spans="1:23" ht="13.5" customHeight="1" x14ac:dyDescent="0.25">
      <c r="A332" s="68"/>
      <c r="B332" s="133">
        <v>3224</v>
      </c>
      <c r="C332" s="66"/>
      <c r="D332" s="152" t="s">
        <v>146</v>
      </c>
      <c r="E332" s="64">
        <v>0</v>
      </c>
      <c r="F332" s="64"/>
      <c r="G332" s="64" t="e">
        <f t="shared" si="35"/>
        <v>#DIV/0!</v>
      </c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</row>
    <row r="333" spans="1:23" x14ac:dyDescent="0.25">
      <c r="A333" s="68"/>
      <c r="B333" s="133">
        <v>3225</v>
      </c>
      <c r="C333" s="66"/>
      <c r="D333" s="152" t="s">
        <v>128</v>
      </c>
      <c r="E333" s="64">
        <v>0</v>
      </c>
      <c r="F333" s="64"/>
      <c r="G333" s="64" t="e">
        <f t="shared" si="35"/>
        <v>#DIV/0!</v>
      </c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</row>
    <row r="334" spans="1:23" ht="18" customHeight="1" x14ac:dyDescent="0.25">
      <c r="A334" s="68"/>
      <c r="B334" s="133">
        <v>3227</v>
      </c>
      <c r="C334" s="66"/>
      <c r="D334" s="132" t="s">
        <v>145</v>
      </c>
      <c r="E334" s="64">
        <v>0</v>
      </c>
      <c r="F334" s="64"/>
      <c r="G334" s="64" t="e">
        <f t="shared" si="35"/>
        <v>#DIV/0!</v>
      </c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</row>
    <row r="335" spans="1:23" s="70" customFormat="1" x14ac:dyDescent="0.25">
      <c r="A335" s="98"/>
      <c r="B335" s="137">
        <v>323</v>
      </c>
      <c r="C335" s="112"/>
      <c r="D335" s="151" t="s">
        <v>92</v>
      </c>
      <c r="E335" s="72">
        <f>SUM(E336:E344)</f>
        <v>0</v>
      </c>
      <c r="F335" s="72">
        <f>SUM(F336:F344)</f>
        <v>0</v>
      </c>
      <c r="G335" s="263" t="e">
        <f t="shared" si="35"/>
        <v>#DIV/0!</v>
      </c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</row>
    <row r="336" spans="1:23" x14ac:dyDescent="0.25">
      <c r="A336" s="68"/>
      <c r="B336" s="133">
        <v>3231</v>
      </c>
      <c r="C336" s="66"/>
      <c r="D336" s="69" t="s">
        <v>144</v>
      </c>
      <c r="E336" s="64">
        <v>0</v>
      </c>
      <c r="F336" s="64"/>
      <c r="G336" s="64" t="e">
        <f t="shared" si="35"/>
        <v>#DIV/0!</v>
      </c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</row>
    <row r="337" spans="1:23" ht="17.25" customHeight="1" x14ac:dyDescent="0.25">
      <c r="A337" s="68"/>
      <c r="B337" s="133">
        <v>3232</v>
      </c>
      <c r="C337" s="66"/>
      <c r="D337" s="69" t="s">
        <v>143</v>
      </c>
      <c r="E337" s="64">
        <v>0</v>
      </c>
      <c r="F337" s="64"/>
      <c r="G337" s="64" t="e">
        <f t="shared" si="35"/>
        <v>#DIV/0!</v>
      </c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</row>
    <row r="338" spans="1:23" x14ac:dyDescent="0.25">
      <c r="A338" s="68"/>
      <c r="B338" s="133">
        <v>3233</v>
      </c>
      <c r="C338" s="66"/>
      <c r="D338" s="69" t="s">
        <v>142</v>
      </c>
      <c r="E338" s="64">
        <v>0</v>
      </c>
      <c r="F338" s="64"/>
      <c r="G338" s="64" t="e">
        <f t="shared" si="35"/>
        <v>#DIV/0!</v>
      </c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</row>
    <row r="339" spans="1:23" x14ac:dyDescent="0.25">
      <c r="A339" s="68"/>
      <c r="B339" s="133">
        <v>3234</v>
      </c>
      <c r="C339" s="66"/>
      <c r="D339" s="69" t="s">
        <v>141</v>
      </c>
      <c r="E339" s="64">
        <v>0</v>
      </c>
      <c r="F339" s="64"/>
      <c r="G339" s="64" t="e">
        <f t="shared" si="35"/>
        <v>#DIV/0!</v>
      </c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</row>
    <row r="340" spans="1:23" x14ac:dyDescent="0.25">
      <c r="A340" s="68"/>
      <c r="B340" s="133">
        <v>3235</v>
      </c>
      <c r="C340" s="66"/>
      <c r="D340" s="69" t="s">
        <v>140</v>
      </c>
      <c r="E340" s="64">
        <v>0</v>
      </c>
      <c r="F340" s="64"/>
      <c r="G340" s="64" t="e">
        <f t="shared" si="35"/>
        <v>#DIV/0!</v>
      </c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</row>
    <row r="341" spans="1:23" x14ac:dyDescent="0.25">
      <c r="A341" s="68"/>
      <c r="B341" s="133">
        <v>3236</v>
      </c>
      <c r="C341" s="66"/>
      <c r="D341" s="69" t="s">
        <v>127</v>
      </c>
      <c r="E341" s="64">
        <v>0</v>
      </c>
      <c r="F341" s="64"/>
      <c r="G341" s="64" t="e">
        <f t="shared" si="35"/>
        <v>#DIV/0!</v>
      </c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</row>
    <row r="342" spans="1:23" x14ac:dyDescent="0.25">
      <c r="A342" s="68"/>
      <c r="B342" s="133">
        <v>3237</v>
      </c>
      <c r="C342" s="66"/>
      <c r="D342" s="69" t="s">
        <v>126</v>
      </c>
      <c r="E342" s="64">
        <v>0</v>
      </c>
      <c r="F342" s="64"/>
      <c r="G342" s="64" t="e">
        <f t="shared" si="35"/>
        <v>#DIV/0!</v>
      </c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</row>
    <row r="343" spans="1:23" x14ac:dyDescent="0.25">
      <c r="A343" s="68"/>
      <c r="B343" s="133">
        <v>3238</v>
      </c>
      <c r="C343" s="66"/>
      <c r="D343" s="69" t="s">
        <v>137</v>
      </c>
      <c r="E343" s="64">
        <v>0</v>
      </c>
      <c r="F343" s="64"/>
      <c r="G343" s="64" t="e">
        <f t="shared" si="35"/>
        <v>#DIV/0!</v>
      </c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</row>
    <row r="344" spans="1:23" x14ac:dyDescent="0.25">
      <c r="A344" s="68"/>
      <c r="B344" s="133">
        <v>3239</v>
      </c>
      <c r="C344" s="66"/>
      <c r="D344" s="69" t="s">
        <v>136</v>
      </c>
      <c r="E344" s="64">
        <v>0</v>
      </c>
      <c r="F344" s="64"/>
      <c r="G344" s="64" t="e">
        <f t="shared" si="35"/>
        <v>#DIV/0!</v>
      </c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</row>
    <row r="345" spans="1:23" s="70" customFormat="1" ht="18" customHeight="1" x14ac:dyDescent="0.25">
      <c r="A345" s="98"/>
      <c r="B345" s="137">
        <v>329</v>
      </c>
      <c r="C345" s="74"/>
      <c r="D345" s="136" t="s">
        <v>75</v>
      </c>
      <c r="E345" s="72">
        <f>E346</f>
        <v>0</v>
      </c>
      <c r="F345" s="72"/>
      <c r="G345" s="263" t="e">
        <f t="shared" si="35"/>
        <v>#DIV/0!</v>
      </c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</row>
    <row r="346" spans="1:23" ht="18" customHeight="1" x14ac:dyDescent="0.25">
      <c r="A346" s="68"/>
      <c r="B346" s="133">
        <v>3299</v>
      </c>
      <c r="C346" s="66"/>
      <c r="D346" s="132" t="s">
        <v>75</v>
      </c>
      <c r="E346" s="64">
        <v>0</v>
      </c>
      <c r="F346" s="64"/>
      <c r="G346" s="64" t="e">
        <f t="shared" si="35"/>
        <v>#DIV/0!</v>
      </c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</row>
    <row r="347" spans="1:23" ht="18" customHeight="1" x14ac:dyDescent="0.25">
      <c r="A347" s="68"/>
      <c r="B347" s="67">
        <v>3299</v>
      </c>
      <c r="C347" s="66"/>
      <c r="D347" s="69" t="s">
        <v>75</v>
      </c>
      <c r="E347" s="63"/>
      <c r="F347" s="63"/>
      <c r="G347" s="64" t="e">
        <f t="shared" si="35"/>
        <v>#DIV/0!</v>
      </c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</row>
    <row r="348" spans="1:23" s="91" customFormat="1" x14ac:dyDescent="0.25">
      <c r="A348" s="109" t="s">
        <v>135</v>
      </c>
      <c r="B348" s="96"/>
      <c r="C348" s="95"/>
      <c r="D348" s="94" t="s">
        <v>134</v>
      </c>
      <c r="E348" s="92"/>
      <c r="F348" s="92"/>
      <c r="G348" s="64" t="e">
        <f t="shared" si="35"/>
        <v>#DIV/0!</v>
      </c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</row>
    <row r="349" spans="1:23" s="84" customFormat="1" x14ac:dyDescent="0.25">
      <c r="A349" s="102"/>
      <c r="B349" s="89">
        <v>3</v>
      </c>
      <c r="C349" s="88"/>
      <c r="D349" s="125" t="s">
        <v>10</v>
      </c>
      <c r="E349" s="85"/>
      <c r="F349" s="85"/>
      <c r="G349" s="260" t="e">
        <f t="shared" si="35"/>
        <v>#DIV/0!</v>
      </c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</row>
    <row r="350" spans="1:23" s="77" customFormat="1" x14ac:dyDescent="0.25">
      <c r="A350" s="100"/>
      <c r="B350" s="82">
        <v>32</v>
      </c>
      <c r="C350" s="81"/>
      <c r="D350" s="104" t="s">
        <v>27</v>
      </c>
      <c r="E350" s="78"/>
      <c r="F350" s="78"/>
      <c r="G350" s="64" t="e">
        <f t="shared" si="35"/>
        <v>#DIV/0!</v>
      </c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</row>
    <row r="351" spans="1:23" s="70" customFormat="1" ht="18.75" customHeight="1" x14ac:dyDescent="0.25">
      <c r="A351" s="98"/>
      <c r="B351" s="75">
        <v>329</v>
      </c>
      <c r="C351" s="74"/>
      <c r="D351" s="103" t="s">
        <v>75</v>
      </c>
      <c r="E351" s="71"/>
      <c r="F351" s="71"/>
      <c r="G351" s="64" t="e">
        <f t="shared" si="35"/>
        <v>#DIV/0!</v>
      </c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</row>
    <row r="352" spans="1:23" ht="18.75" customHeight="1" x14ac:dyDescent="0.25">
      <c r="A352" s="68"/>
      <c r="B352" s="67">
        <v>3299</v>
      </c>
      <c r="C352" s="66"/>
      <c r="D352" s="65" t="s">
        <v>75</v>
      </c>
      <c r="E352" s="63"/>
      <c r="F352" s="63"/>
      <c r="G352" s="64" t="e">
        <f t="shared" si="35"/>
        <v>#DIV/0!</v>
      </c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</row>
    <row r="353" spans="1:21" s="91" customFormat="1" x14ac:dyDescent="0.25">
      <c r="A353" s="109" t="s">
        <v>133</v>
      </c>
      <c r="B353" s="96"/>
      <c r="C353" s="95"/>
      <c r="D353" s="94" t="s">
        <v>132</v>
      </c>
      <c r="E353" s="93">
        <f>E355</f>
        <v>60700.5</v>
      </c>
      <c r="F353" s="93">
        <f>F355</f>
        <v>35990.559999999998</v>
      </c>
      <c r="G353" s="64">
        <f t="shared" si="35"/>
        <v>59.292032190838619</v>
      </c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</row>
    <row r="354" spans="1:21" s="91" customFormat="1" x14ac:dyDescent="0.25">
      <c r="A354" s="108" t="s">
        <v>82</v>
      </c>
      <c r="B354" s="107"/>
      <c r="C354" s="106"/>
      <c r="D354" s="105" t="s">
        <v>81</v>
      </c>
      <c r="E354" s="64"/>
      <c r="F354" s="64"/>
      <c r="G354" s="64" t="e">
        <f t="shared" si="35"/>
        <v>#DIV/0!</v>
      </c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</row>
    <row r="355" spans="1:21" s="84" customFormat="1" x14ac:dyDescent="0.25">
      <c r="A355" s="102"/>
      <c r="B355" s="139">
        <v>3</v>
      </c>
      <c r="C355" s="117"/>
      <c r="D355" s="138" t="s">
        <v>10</v>
      </c>
      <c r="E355" s="86">
        <f>E356+E364</f>
        <v>60700.5</v>
      </c>
      <c r="F355" s="86">
        <f>F356+F364</f>
        <v>35990.559999999998</v>
      </c>
      <c r="G355" s="260">
        <f t="shared" si="35"/>
        <v>59.292032190838619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</row>
    <row r="356" spans="1:21" s="77" customFormat="1" x14ac:dyDescent="0.25">
      <c r="A356" s="100"/>
      <c r="B356" s="135">
        <v>31</v>
      </c>
      <c r="C356" s="115"/>
      <c r="D356" s="134" t="s">
        <v>11</v>
      </c>
      <c r="E356" s="79">
        <f>E357+E359+E361</f>
        <v>59797.27</v>
      </c>
      <c r="F356" s="79">
        <f>F357+F359+F361</f>
        <v>35461.919999999998</v>
      </c>
      <c r="G356" s="64">
        <f t="shared" si="35"/>
        <v>59.303576902423806</v>
      </c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</row>
    <row r="357" spans="1:21" s="70" customFormat="1" x14ac:dyDescent="0.25">
      <c r="A357" s="98"/>
      <c r="B357" s="137">
        <v>311</v>
      </c>
      <c r="C357" s="112"/>
      <c r="D357" s="136" t="s">
        <v>111</v>
      </c>
      <c r="E357" s="72">
        <f>E358</f>
        <v>49923.839999999997</v>
      </c>
      <c r="F357" s="72">
        <f>F358</f>
        <v>29752.71</v>
      </c>
      <c r="G357" s="263">
        <f t="shared" si="35"/>
        <v>59.596196927159454</v>
      </c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</row>
    <row r="358" spans="1:21" x14ac:dyDescent="0.25">
      <c r="A358" s="68"/>
      <c r="B358" s="133">
        <v>3111</v>
      </c>
      <c r="C358" s="66"/>
      <c r="D358" s="132" t="s">
        <v>110</v>
      </c>
      <c r="E358" s="64">
        <v>49923.839999999997</v>
      </c>
      <c r="F358" s="64">
        <v>29752.71</v>
      </c>
      <c r="G358" s="64">
        <f t="shared" si="35"/>
        <v>59.596196927159454</v>
      </c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</row>
    <row r="359" spans="1:21" s="70" customFormat="1" x14ac:dyDescent="0.25">
      <c r="A359" s="98"/>
      <c r="B359" s="137">
        <v>312</v>
      </c>
      <c r="C359" s="112"/>
      <c r="D359" s="136" t="s">
        <v>109</v>
      </c>
      <c r="E359" s="72">
        <f>E360</f>
        <v>1600</v>
      </c>
      <c r="F359" s="72">
        <f>F360</f>
        <v>800</v>
      </c>
      <c r="G359" s="263">
        <f t="shared" si="35"/>
        <v>50</v>
      </c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</row>
    <row r="360" spans="1:21" x14ac:dyDescent="0.25">
      <c r="A360" s="68"/>
      <c r="B360" s="133">
        <v>3121</v>
      </c>
      <c r="C360" s="66"/>
      <c r="D360" s="132" t="s">
        <v>109</v>
      </c>
      <c r="E360" s="64">
        <v>1600</v>
      </c>
      <c r="F360" s="64">
        <v>800</v>
      </c>
      <c r="G360" s="64">
        <f t="shared" si="35"/>
        <v>50</v>
      </c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</row>
    <row r="361" spans="1:21" s="70" customFormat="1" x14ac:dyDescent="0.25">
      <c r="A361" s="98"/>
      <c r="B361" s="137">
        <v>313</v>
      </c>
      <c r="C361" s="112"/>
      <c r="D361" s="136" t="s">
        <v>108</v>
      </c>
      <c r="E361" s="72">
        <f>E362+E363</f>
        <v>8273.43</v>
      </c>
      <c r="F361" s="72">
        <f>F362+F363</f>
        <v>4909.21</v>
      </c>
      <c r="G361" s="263">
        <f t="shared" si="35"/>
        <v>59.33705851140337</v>
      </c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</row>
    <row r="362" spans="1:21" ht="12.75" customHeight="1" x14ac:dyDescent="0.25">
      <c r="A362" s="68"/>
      <c r="B362" s="133">
        <v>3132</v>
      </c>
      <c r="C362" s="66"/>
      <c r="D362" s="132" t="s">
        <v>107</v>
      </c>
      <c r="E362" s="64">
        <v>8273.43</v>
      </c>
      <c r="F362" s="64">
        <v>4909.21</v>
      </c>
      <c r="G362" s="64">
        <f t="shared" si="35"/>
        <v>59.33705851140337</v>
      </c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</row>
    <row r="363" spans="1:21" ht="27" customHeight="1" x14ac:dyDescent="0.25">
      <c r="A363" s="68"/>
      <c r="B363" s="133">
        <v>3133</v>
      </c>
      <c r="C363" s="66"/>
      <c r="D363" s="132" t="s">
        <v>131</v>
      </c>
      <c r="E363" s="64">
        <v>0</v>
      </c>
      <c r="F363" s="64"/>
      <c r="G363" s="64" t="e">
        <f t="shared" si="35"/>
        <v>#DIV/0!</v>
      </c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</row>
    <row r="364" spans="1:21" s="77" customFormat="1" x14ac:dyDescent="0.25">
      <c r="A364" s="100"/>
      <c r="B364" s="135">
        <v>32</v>
      </c>
      <c r="C364" s="115"/>
      <c r="D364" s="134" t="s">
        <v>27</v>
      </c>
      <c r="E364" s="79">
        <f>E365+E367+E371</f>
        <v>903.23</v>
      </c>
      <c r="F364" s="79">
        <f>F365+F367+F371</f>
        <v>528.64</v>
      </c>
      <c r="G364" s="64">
        <f t="shared" si="35"/>
        <v>58.527728264118771</v>
      </c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</row>
    <row r="365" spans="1:21" s="70" customFormat="1" ht="15" customHeight="1" x14ac:dyDescent="0.25">
      <c r="A365" s="98"/>
      <c r="B365" s="137">
        <v>321</v>
      </c>
      <c r="C365" s="112"/>
      <c r="D365" s="136" t="s">
        <v>114</v>
      </c>
      <c r="E365" s="72">
        <f>E366</f>
        <v>903.23</v>
      </c>
      <c r="F365" s="72">
        <f>F366</f>
        <v>528.64</v>
      </c>
      <c r="G365" s="263">
        <f t="shared" si="35"/>
        <v>58.527728264118771</v>
      </c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</row>
    <row r="366" spans="1:21" x14ac:dyDescent="0.25">
      <c r="A366" s="68"/>
      <c r="B366" s="133">
        <v>3212</v>
      </c>
      <c r="C366" s="66"/>
      <c r="D366" s="132" t="s">
        <v>130</v>
      </c>
      <c r="E366" s="64">
        <v>903.23</v>
      </c>
      <c r="F366" s="64">
        <v>528.64</v>
      </c>
      <c r="G366" s="64">
        <f t="shared" si="35"/>
        <v>58.527728264118771</v>
      </c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</row>
    <row r="367" spans="1:21" s="70" customFormat="1" x14ac:dyDescent="0.25">
      <c r="A367" s="98"/>
      <c r="B367" s="75">
        <v>322</v>
      </c>
      <c r="C367" s="74"/>
      <c r="D367" s="103" t="s">
        <v>88</v>
      </c>
      <c r="E367" s="71"/>
      <c r="F367" s="71"/>
      <c r="G367" s="263" t="e">
        <f t="shared" si="35"/>
        <v>#DIV/0!</v>
      </c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</row>
    <row r="368" spans="1:21" x14ac:dyDescent="0.25">
      <c r="A368" s="68"/>
      <c r="B368" s="67">
        <v>3221</v>
      </c>
      <c r="C368" s="66"/>
      <c r="D368" s="65" t="s">
        <v>129</v>
      </c>
      <c r="E368" s="63"/>
      <c r="F368" s="63"/>
      <c r="G368" s="64" t="e">
        <f t="shared" si="35"/>
        <v>#DIV/0!</v>
      </c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</row>
    <row r="369" spans="1:47" x14ac:dyDescent="0.25">
      <c r="A369" s="68"/>
      <c r="B369" s="67">
        <v>3222</v>
      </c>
      <c r="C369" s="66"/>
      <c r="D369" s="65" t="s">
        <v>87</v>
      </c>
      <c r="E369" s="63"/>
      <c r="F369" s="63">
        <v>109.76</v>
      </c>
      <c r="G369" s="64" t="e">
        <f t="shared" si="35"/>
        <v>#DIV/0!</v>
      </c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1:47" x14ac:dyDescent="0.25">
      <c r="A370" s="68"/>
      <c r="B370" s="67">
        <v>3225</v>
      </c>
      <c r="C370" s="66"/>
      <c r="D370" s="65" t="s">
        <v>128</v>
      </c>
      <c r="E370" s="63"/>
      <c r="F370" s="63"/>
      <c r="G370" s="64" t="e">
        <f t="shared" si="35"/>
        <v>#DIV/0!</v>
      </c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1:47" s="70" customFormat="1" x14ac:dyDescent="0.25">
      <c r="A371" s="98"/>
      <c r="B371" s="75">
        <v>323</v>
      </c>
      <c r="C371" s="74"/>
      <c r="D371" s="103" t="s">
        <v>92</v>
      </c>
      <c r="E371" s="71"/>
      <c r="F371" s="71"/>
      <c r="G371" s="263" t="e">
        <f t="shared" si="35"/>
        <v>#DIV/0!</v>
      </c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1:47" x14ac:dyDescent="0.25">
      <c r="A372" s="68"/>
      <c r="B372" s="67">
        <v>3236</v>
      </c>
      <c r="C372" s="66"/>
      <c r="D372" s="65" t="s">
        <v>127</v>
      </c>
      <c r="E372" s="63"/>
      <c r="F372" s="63"/>
      <c r="G372" s="64" t="e">
        <f t="shared" si="35"/>
        <v>#DIV/0!</v>
      </c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1:47" x14ac:dyDescent="0.25">
      <c r="A373" s="68"/>
      <c r="B373" s="67">
        <v>3237</v>
      </c>
      <c r="C373" s="66"/>
      <c r="D373" s="65" t="s">
        <v>126</v>
      </c>
      <c r="E373" s="63"/>
      <c r="F373" s="63"/>
      <c r="G373" s="64" t="e">
        <f t="shared" si="35"/>
        <v>#DIV/0!</v>
      </c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1:47" s="91" customFormat="1" x14ac:dyDescent="0.25">
      <c r="A374" s="109" t="s">
        <v>125</v>
      </c>
      <c r="B374" s="96"/>
      <c r="C374" s="95"/>
      <c r="D374" s="94" t="s">
        <v>124</v>
      </c>
      <c r="E374" s="92"/>
      <c r="F374" s="92"/>
      <c r="G374" s="64" t="e">
        <f t="shared" si="35"/>
        <v>#DIV/0!</v>
      </c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1:47" s="91" customFormat="1" x14ac:dyDescent="0.25">
      <c r="A375" s="108" t="s">
        <v>123</v>
      </c>
      <c r="B375" s="107"/>
      <c r="C375" s="106"/>
      <c r="D375" s="105" t="s">
        <v>122</v>
      </c>
      <c r="E375" s="63"/>
      <c r="F375" s="63"/>
      <c r="G375" s="64" t="e">
        <f t="shared" si="35"/>
        <v>#DIV/0!</v>
      </c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1:47" s="84" customFormat="1" x14ac:dyDescent="0.25">
      <c r="A376" s="102"/>
      <c r="B376" s="139">
        <v>3</v>
      </c>
      <c r="C376" s="117"/>
      <c r="D376" s="138" t="s">
        <v>10</v>
      </c>
      <c r="E376" s="86">
        <f>E377</f>
        <v>423</v>
      </c>
      <c r="F376" s="86">
        <f>F377</f>
        <v>0</v>
      </c>
      <c r="G376" s="260">
        <f t="shared" si="35"/>
        <v>0</v>
      </c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1:47" s="77" customFormat="1" x14ac:dyDescent="0.25">
      <c r="A377" s="100"/>
      <c r="B377" s="135">
        <v>32</v>
      </c>
      <c r="C377" s="115"/>
      <c r="D377" s="134" t="s">
        <v>27</v>
      </c>
      <c r="E377" s="79">
        <f>E378+E380</f>
        <v>423</v>
      </c>
      <c r="F377" s="79">
        <f>F378+F380</f>
        <v>0</v>
      </c>
      <c r="G377" s="64">
        <f t="shared" si="35"/>
        <v>0</v>
      </c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1:47" s="70" customFormat="1" ht="17.25" customHeight="1" x14ac:dyDescent="0.25">
      <c r="A378" s="98"/>
      <c r="B378" s="137">
        <v>321</v>
      </c>
      <c r="C378" s="112"/>
      <c r="D378" s="136" t="s">
        <v>114</v>
      </c>
      <c r="E378" s="72">
        <f>E379</f>
        <v>0</v>
      </c>
      <c r="F378" s="72"/>
      <c r="G378" s="263" t="e">
        <f t="shared" si="35"/>
        <v>#DIV/0!</v>
      </c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1:47" x14ac:dyDescent="0.25">
      <c r="A379" s="68"/>
      <c r="B379" s="67">
        <v>3211</v>
      </c>
      <c r="C379" s="66"/>
      <c r="D379" s="65" t="s">
        <v>113</v>
      </c>
      <c r="E379" s="64">
        <v>0</v>
      </c>
      <c r="F379" s="64"/>
      <c r="G379" s="64" t="e">
        <f t="shared" si="35"/>
        <v>#DIV/0!</v>
      </c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1:47" s="70" customFormat="1" ht="18" customHeight="1" x14ac:dyDescent="0.25">
      <c r="A380" s="98"/>
      <c r="B380" s="75">
        <v>329</v>
      </c>
      <c r="C380" s="74"/>
      <c r="D380" s="103" t="s">
        <v>75</v>
      </c>
      <c r="E380" s="72">
        <f>E381</f>
        <v>423</v>
      </c>
      <c r="F380" s="72">
        <f>F381</f>
        <v>0</v>
      </c>
      <c r="G380" s="263">
        <f t="shared" si="35"/>
        <v>0</v>
      </c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1:47" ht="17.25" customHeight="1" x14ac:dyDescent="0.25">
      <c r="A381" s="68"/>
      <c r="B381" s="67">
        <v>3299</v>
      </c>
      <c r="C381" s="66"/>
      <c r="D381" s="65" t="s">
        <v>75</v>
      </c>
      <c r="E381" s="64">
        <v>423</v>
      </c>
      <c r="F381" s="64"/>
      <c r="G381" s="64">
        <f t="shared" si="35"/>
        <v>0</v>
      </c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1:47" s="91" customFormat="1" x14ac:dyDescent="0.25">
      <c r="A382" s="109" t="s">
        <v>121</v>
      </c>
      <c r="B382" s="131"/>
      <c r="C382" s="130"/>
      <c r="D382" s="147" t="s">
        <v>119</v>
      </c>
      <c r="E382" s="93">
        <f t="shared" ref="E382:E385" si="36">E383</f>
        <v>0</v>
      </c>
      <c r="F382" s="93"/>
      <c r="G382" s="64" t="e">
        <f t="shared" si="35"/>
        <v>#DIV/0!</v>
      </c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1:47" s="84" customFormat="1" x14ac:dyDescent="0.25">
      <c r="A383" s="102"/>
      <c r="B383" s="139">
        <v>3</v>
      </c>
      <c r="C383" s="117"/>
      <c r="D383" s="138" t="s">
        <v>10</v>
      </c>
      <c r="E383" s="86">
        <f t="shared" si="36"/>
        <v>0</v>
      </c>
      <c r="F383" s="86"/>
      <c r="G383" s="260" t="e">
        <f t="shared" si="35"/>
        <v>#DIV/0!</v>
      </c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1:47" s="77" customFormat="1" x14ac:dyDescent="0.25">
      <c r="A384" s="100"/>
      <c r="B384" s="135">
        <v>32</v>
      </c>
      <c r="C384" s="115"/>
      <c r="D384" s="134" t="s">
        <v>27</v>
      </c>
      <c r="E384" s="79">
        <f t="shared" si="36"/>
        <v>0</v>
      </c>
      <c r="F384" s="79"/>
      <c r="G384" s="64" t="e">
        <f t="shared" si="35"/>
        <v>#DIV/0!</v>
      </c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1:47" s="70" customFormat="1" ht="21" customHeight="1" x14ac:dyDescent="0.25">
      <c r="A385" s="98"/>
      <c r="B385" s="75">
        <v>329</v>
      </c>
      <c r="C385" s="74"/>
      <c r="D385" s="103" t="s">
        <v>75</v>
      </c>
      <c r="E385" s="72">
        <f t="shared" si="36"/>
        <v>0</v>
      </c>
      <c r="F385" s="72"/>
      <c r="G385" s="263" t="e">
        <f t="shared" si="35"/>
        <v>#DIV/0!</v>
      </c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1:47" ht="21" customHeight="1" x14ac:dyDescent="0.25">
      <c r="A386" s="68"/>
      <c r="B386" s="67">
        <v>3299</v>
      </c>
      <c r="C386" s="66"/>
      <c r="D386" s="65" t="s">
        <v>75</v>
      </c>
      <c r="E386" s="64">
        <v>0</v>
      </c>
      <c r="F386" s="64"/>
      <c r="G386" s="64" t="e">
        <f t="shared" si="35"/>
        <v>#DIV/0!</v>
      </c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1:47" s="91" customFormat="1" ht="19.5" customHeight="1" x14ac:dyDescent="0.25">
      <c r="A387" s="148" t="s">
        <v>120</v>
      </c>
      <c r="B387" s="131"/>
      <c r="C387" s="130"/>
      <c r="D387" s="147" t="s">
        <v>119</v>
      </c>
      <c r="E387" s="93">
        <f>E389</f>
        <v>12608.67</v>
      </c>
      <c r="F387" s="93">
        <f>F389</f>
        <v>7118.8</v>
      </c>
      <c r="G387" s="64">
        <f t="shared" si="35"/>
        <v>56.459563141869836</v>
      </c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1:47" s="91" customFormat="1" ht="19.5" customHeight="1" x14ac:dyDescent="0.25">
      <c r="A388" s="108" t="s">
        <v>118</v>
      </c>
      <c r="B388" s="107"/>
      <c r="C388" s="106"/>
      <c r="D388" s="105" t="s">
        <v>117</v>
      </c>
      <c r="E388" s="64"/>
      <c r="F388" s="64"/>
      <c r="G388" s="64" t="e">
        <f t="shared" si="35"/>
        <v>#DIV/0!</v>
      </c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1:47" s="84" customFormat="1" x14ac:dyDescent="0.25">
      <c r="A389" s="102"/>
      <c r="B389" s="139">
        <v>3</v>
      </c>
      <c r="C389" s="117"/>
      <c r="D389" s="138" t="s">
        <v>10</v>
      </c>
      <c r="E389" s="86">
        <f t="shared" ref="E389:F391" si="37">E390</f>
        <v>12608.67</v>
      </c>
      <c r="F389" s="86">
        <f t="shared" si="37"/>
        <v>7118.8</v>
      </c>
      <c r="G389" s="260">
        <f t="shared" si="35"/>
        <v>56.459563141869836</v>
      </c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1:47" s="77" customFormat="1" x14ac:dyDescent="0.25">
      <c r="A390" s="100"/>
      <c r="B390" s="135">
        <v>32</v>
      </c>
      <c r="C390" s="115"/>
      <c r="D390" s="134" t="s">
        <v>27</v>
      </c>
      <c r="E390" s="79">
        <f t="shared" si="37"/>
        <v>12608.67</v>
      </c>
      <c r="F390" s="79">
        <f t="shared" si="37"/>
        <v>7118.8</v>
      </c>
      <c r="G390" s="64">
        <f t="shared" si="35"/>
        <v>56.459563141869836</v>
      </c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1:47" s="70" customFormat="1" ht="20.25" customHeight="1" x14ac:dyDescent="0.25">
      <c r="A391" s="98"/>
      <c r="B391" s="75">
        <v>329</v>
      </c>
      <c r="C391" s="74"/>
      <c r="D391" s="103" t="s">
        <v>75</v>
      </c>
      <c r="E391" s="72">
        <f t="shared" si="37"/>
        <v>12608.67</v>
      </c>
      <c r="F391" s="72">
        <f t="shared" si="37"/>
        <v>7118.8</v>
      </c>
      <c r="G391" s="64">
        <f t="shared" ref="G391:G454" si="38">SUM(F391/E391)*100</f>
        <v>56.459563141869836</v>
      </c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1:47" ht="21" customHeight="1" x14ac:dyDescent="0.25">
      <c r="A392" s="68"/>
      <c r="B392" s="67">
        <v>3299</v>
      </c>
      <c r="C392" s="66"/>
      <c r="D392" s="65" t="s">
        <v>75</v>
      </c>
      <c r="E392" s="64">
        <v>12608.67</v>
      </c>
      <c r="F392" s="64">
        <v>7118.8</v>
      </c>
      <c r="G392" s="64">
        <f t="shared" si="38"/>
        <v>56.459563141869836</v>
      </c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1:47" ht="21" customHeight="1" x14ac:dyDescent="0.25">
      <c r="A393" s="108" t="s">
        <v>82</v>
      </c>
      <c r="B393" s="107"/>
      <c r="C393" s="106"/>
      <c r="D393" s="105" t="s">
        <v>81</v>
      </c>
      <c r="E393" s="64"/>
      <c r="F393" s="64"/>
      <c r="G393" s="64" t="e">
        <f t="shared" si="38"/>
        <v>#DIV/0!</v>
      </c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1:47" ht="21" customHeight="1" x14ac:dyDescent="0.25">
      <c r="A394" s="102"/>
      <c r="B394" s="139">
        <v>3</v>
      </c>
      <c r="C394" s="117"/>
      <c r="D394" s="138" t="s">
        <v>10</v>
      </c>
      <c r="E394" s="86">
        <f t="shared" ref="E394:F396" si="39">E395</f>
        <v>1327.23</v>
      </c>
      <c r="F394" s="86">
        <f t="shared" si="39"/>
        <v>3806.65</v>
      </c>
      <c r="G394" s="260">
        <f t="shared" si="38"/>
        <v>286.81163023741175</v>
      </c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1:47" ht="21" customHeight="1" x14ac:dyDescent="0.25">
      <c r="A395" s="100"/>
      <c r="B395" s="135">
        <v>32</v>
      </c>
      <c r="C395" s="115"/>
      <c r="D395" s="134" t="s">
        <v>27</v>
      </c>
      <c r="E395" s="79">
        <f t="shared" si="39"/>
        <v>1327.23</v>
      </c>
      <c r="F395" s="79">
        <f t="shared" si="39"/>
        <v>3806.65</v>
      </c>
      <c r="G395" s="64">
        <f t="shared" si="38"/>
        <v>286.81163023741175</v>
      </c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1:47" ht="21" customHeight="1" x14ac:dyDescent="0.25">
      <c r="A396" s="98"/>
      <c r="B396" s="75">
        <v>329</v>
      </c>
      <c r="C396" s="74"/>
      <c r="D396" s="103" t="s">
        <v>75</v>
      </c>
      <c r="E396" s="72">
        <f t="shared" si="39"/>
        <v>1327.23</v>
      </c>
      <c r="F396" s="72">
        <f t="shared" si="39"/>
        <v>3806.65</v>
      </c>
      <c r="G396" s="263">
        <f t="shared" si="38"/>
        <v>286.81163023741175</v>
      </c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</row>
    <row r="397" spans="1:47" ht="21" customHeight="1" x14ac:dyDescent="0.25">
      <c r="A397" s="68"/>
      <c r="B397" s="67">
        <v>3299</v>
      </c>
      <c r="C397" s="66"/>
      <c r="D397" s="65" t="s">
        <v>75</v>
      </c>
      <c r="E397" s="64">
        <v>1327.23</v>
      </c>
      <c r="F397" s="64">
        <v>3806.65</v>
      </c>
      <c r="G397" s="64">
        <f t="shared" si="38"/>
        <v>286.81163023741175</v>
      </c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</row>
    <row r="398" spans="1:47" ht="21" customHeight="1" x14ac:dyDescent="0.25">
      <c r="A398" s="108" t="s">
        <v>116</v>
      </c>
      <c r="B398" s="107"/>
      <c r="C398" s="106"/>
      <c r="D398" s="105" t="s">
        <v>115</v>
      </c>
      <c r="E398" s="64"/>
      <c r="F398" s="64"/>
      <c r="G398" s="64" t="e">
        <f t="shared" si="38"/>
        <v>#DIV/0!</v>
      </c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</row>
    <row r="399" spans="1:47" ht="21" customHeight="1" x14ac:dyDescent="0.25">
      <c r="A399" s="102"/>
      <c r="B399" s="139">
        <v>3</v>
      </c>
      <c r="C399" s="117"/>
      <c r="D399" s="138" t="s">
        <v>10</v>
      </c>
      <c r="E399" s="86">
        <f t="shared" ref="E399:F401" si="40">E400</f>
        <v>1500</v>
      </c>
      <c r="F399" s="86">
        <f t="shared" si="40"/>
        <v>0</v>
      </c>
      <c r="G399" s="260">
        <f t="shared" si="38"/>
        <v>0</v>
      </c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</row>
    <row r="400" spans="1:47" ht="21" customHeight="1" x14ac:dyDescent="0.25">
      <c r="A400" s="100"/>
      <c r="B400" s="135">
        <v>32</v>
      </c>
      <c r="C400" s="115"/>
      <c r="D400" s="134" t="s">
        <v>27</v>
      </c>
      <c r="E400" s="79">
        <f t="shared" si="40"/>
        <v>1500</v>
      </c>
      <c r="F400" s="79">
        <f t="shared" si="40"/>
        <v>0</v>
      </c>
      <c r="G400" s="64">
        <f t="shared" si="38"/>
        <v>0</v>
      </c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</row>
    <row r="401" spans="1:43" ht="21" customHeight="1" x14ac:dyDescent="0.25">
      <c r="A401" s="98"/>
      <c r="B401" s="75">
        <v>329</v>
      </c>
      <c r="C401" s="74"/>
      <c r="D401" s="103" t="s">
        <v>75</v>
      </c>
      <c r="E401" s="72">
        <f t="shared" si="40"/>
        <v>1500</v>
      </c>
      <c r="F401" s="72">
        <f t="shared" si="40"/>
        <v>0</v>
      </c>
      <c r="G401" s="263">
        <f t="shared" si="38"/>
        <v>0</v>
      </c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</row>
    <row r="402" spans="1:43" ht="21" customHeight="1" x14ac:dyDescent="0.25">
      <c r="A402" s="68"/>
      <c r="B402" s="67">
        <v>3299</v>
      </c>
      <c r="C402" s="66"/>
      <c r="D402" s="65" t="s">
        <v>75</v>
      </c>
      <c r="E402" s="64">
        <v>1500</v>
      </c>
      <c r="F402" s="64"/>
      <c r="G402" s="64">
        <f t="shared" si="38"/>
        <v>0</v>
      </c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</row>
    <row r="403" spans="1:43" ht="21" customHeight="1" x14ac:dyDescent="0.25">
      <c r="A403" s="102"/>
      <c r="B403" s="139">
        <v>3</v>
      </c>
      <c r="C403" s="117"/>
      <c r="D403" s="138" t="s">
        <v>10</v>
      </c>
      <c r="E403" s="86">
        <f>E404</f>
        <v>0</v>
      </c>
      <c r="F403" s="86"/>
      <c r="G403" s="260" t="e">
        <f t="shared" si="38"/>
        <v>#DIV/0!</v>
      </c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</row>
    <row r="404" spans="1:43" ht="21" customHeight="1" x14ac:dyDescent="0.25">
      <c r="A404" s="100"/>
      <c r="B404" s="135">
        <v>32</v>
      </c>
      <c r="C404" s="115"/>
      <c r="D404" s="134" t="s">
        <v>27</v>
      </c>
      <c r="E404" s="79">
        <f>E405+E407</f>
        <v>0</v>
      </c>
      <c r="F404" s="79"/>
      <c r="G404" s="64" t="e">
        <f t="shared" si="38"/>
        <v>#DIV/0!</v>
      </c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</row>
    <row r="405" spans="1:43" ht="21" customHeight="1" x14ac:dyDescent="0.25">
      <c r="A405" s="98"/>
      <c r="B405" s="137">
        <v>321</v>
      </c>
      <c r="C405" s="112"/>
      <c r="D405" s="136" t="s">
        <v>114</v>
      </c>
      <c r="E405" s="72">
        <f>E406</f>
        <v>0</v>
      </c>
      <c r="F405" s="72"/>
      <c r="G405" s="263" t="e">
        <f t="shared" si="38"/>
        <v>#DIV/0!</v>
      </c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</row>
    <row r="406" spans="1:43" ht="21" customHeight="1" x14ac:dyDescent="0.25">
      <c r="A406" s="68"/>
      <c r="B406" s="67">
        <v>3211</v>
      </c>
      <c r="C406" s="66"/>
      <c r="D406" s="65" t="s">
        <v>113</v>
      </c>
      <c r="E406" s="64">
        <v>0</v>
      </c>
      <c r="F406" s="64"/>
      <c r="G406" s="64" t="e">
        <f t="shared" si="38"/>
        <v>#DIV/0!</v>
      </c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</row>
    <row r="407" spans="1:43" ht="21" customHeight="1" x14ac:dyDescent="0.25">
      <c r="A407" s="102"/>
      <c r="B407" s="146">
        <v>4</v>
      </c>
      <c r="C407" s="117"/>
      <c r="D407" s="145" t="s">
        <v>12</v>
      </c>
      <c r="E407" s="85"/>
      <c r="F407" s="85"/>
      <c r="G407" s="260" t="e">
        <f t="shared" si="38"/>
        <v>#DIV/0!</v>
      </c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</row>
    <row r="408" spans="1:43" ht="21" customHeight="1" x14ac:dyDescent="0.25">
      <c r="A408" s="100"/>
      <c r="B408" s="144">
        <v>42</v>
      </c>
      <c r="C408" s="115"/>
      <c r="D408" s="143" t="s">
        <v>36</v>
      </c>
      <c r="E408" s="78"/>
      <c r="F408" s="78"/>
      <c r="G408" s="64" t="e">
        <f t="shared" si="38"/>
        <v>#DIV/0!</v>
      </c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</row>
    <row r="409" spans="1:43" ht="21" customHeight="1" x14ac:dyDescent="0.25">
      <c r="A409" s="98"/>
      <c r="B409" s="142">
        <v>422</v>
      </c>
      <c r="C409" s="112"/>
      <c r="D409" s="141" t="s">
        <v>112</v>
      </c>
      <c r="E409" s="71"/>
      <c r="F409" s="71"/>
      <c r="G409" s="263" t="e">
        <f t="shared" si="38"/>
        <v>#DIV/0!</v>
      </c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</row>
    <row r="410" spans="1:43" ht="21" customHeight="1" x14ac:dyDescent="0.25">
      <c r="A410" s="68"/>
      <c r="B410" s="67">
        <v>4221</v>
      </c>
      <c r="C410" s="66"/>
      <c r="D410" s="140" t="s">
        <v>96</v>
      </c>
      <c r="E410" s="63"/>
      <c r="F410" s="63"/>
      <c r="G410" s="64" t="e">
        <f t="shared" si="38"/>
        <v>#DIV/0!</v>
      </c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</row>
    <row r="411" spans="1:43" ht="21" customHeight="1" x14ac:dyDescent="0.25">
      <c r="A411" s="68"/>
      <c r="B411" s="67">
        <v>4123</v>
      </c>
      <c r="C411" s="66"/>
      <c r="D411" s="140" t="s">
        <v>237</v>
      </c>
      <c r="E411" s="63"/>
      <c r="F411" s="63"/>
      <c r="G411" s="64" t="e">
        <f t="shared" si="38"/>
        <v>#DIV/0!</v>
      </c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</row>
    <row r="412" spans="1:43" s="91" customFormat="1" x14ac:dyDescent="0.25">
      <c r="A412" s="109" t="s">
        <v>106</v>
      </c>
      <c r="B412" s="96"/>
      <c r="C412" s="95"/>
      <c r="D412" s="94" t="s">
        <v>105</v>
      </c>
      <c r="E412" s="92"/>
      <c r="F412" s="92"/>
      <c r="G412" s="64" t="e">
        <f t="shared" si="38"/>
        <v>#DIV/0!</v>
      </c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</row>
    <row r="413" spans="1:43" s="91" customFormat="1" x14ac:dyDescent="0.25">
      <c r="A413" s="108" t="s">
        <v>82</v>
      </c>
      <c r="B413" s="107"/>
      <c r="C413" s="106"/>
      <c r="D413" s="105" t="s">
        <v>81</v>
      </c>
      <c r="E413" s="63"/>
      <c r="F413" s="63"/>
      <c r="G413" s="64" t="e">
        <f t="shared" si="38"/>
        <v>#DIV/0!</v>
      </c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</row>
    <row r="414" spans="1:43" s="84" customFormat="1" x14ac:dyDescent="0.25">
      <c r="A414" s="102"/>
      <c r="B414" s="89">
        <v>4</v>
      </c>
      <c r="C414" s="88"/>
      <c r="D414" s="125" t="s">
        <v>99</v>
      </c>
      <c r="E414" s="85"/>
      <c r="F414" s="85"/>
      <c r="G414" s="260" t="e">
        <f t="shared" si="38"/>
        <v>#DIV/0!</v>
      </c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</row>
    <row r="415" spans="1:43" s="77" customFormat="1" ht="25.5" x14ac:dyDescent="0.25">
      <c r="A415" s="100"/>
      <c r="B415" s="82">
        <v>42</v>
      </c>
      <c r="C415" s="81"/>
      <c r="D415" s="104" t="s">
        <v>98</v>
      </c>
      <c r="E415" s="78"/>
      <c r="F415" s="78"/>
      <c r="G415" s="64" t="e">
        <f t="shared" si="38"/>
        <v>#DIV/0!</v>
      </c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</row>
    <row r="416" spans="1:43" s="70" customFormat="1" x14ac:dyDescent="0.25">
      <c r="A416" s="98"/>
      <c r="B416" s="75">
        <v>422</v>
      </c>
      <c r="C416" s="74"/>
      <c r="D416" s="103" t="s">
        <v>97</v>
      </c>
      <c r="E416" s="71"/>
      <c r="F416" s="71"/>
      <c r="G416" s="263" t="e">
        <f t="shared" si="38"/>
        <v>#DIV/0!</v>
      </c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</row>
    <row r="417" spans="1:44" x14ac:dyDescent="0.25">
      <c r="A417" s="68"/>
      <c r="B417" s="67">
        <v>4221</v>
      </c>
      <c r="C417" s="66"/>
      <c r="D417" s="65" t="s">
        <v>96</v>
      </c>
      <c r="E417" s="63"/>
      <c r="F417" s="63"/>
      <c r="G417" s="64" t="e">
        <f t="shared" si="38"/>
        <v>#DIV/0!</v>
      </c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</row>
    <row r="418" spans="1:44" s="70" customFormat="1" ht="25.5" x14ac:dyDescent="0.25">
      <c r="A418" s="98"/>
      <c r="B418" s="75">
        <v>424</v>
      </c>
      <c r="C418" s="74"/>
      <c r="D418" s="103" t="s">
        <v>77</v>
      </c>
      <c r="E418" s="71"/>
      <c r="F418" s="71"/>
      <c r="G418" s="263" t="e">
        <f t="shared" si="38"/>
        <v>#DIV/0!</v>
      </c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</row>
    <row r="419" spans="1:44" x14ac:dyDescent="0.25">
      <c r="A419" s="68"/>
      <c r="B419" s="67">
        <v>4241</v>
      </c>
      <c r="C419" s="66"/>
      <c r="D419" s="65" t="s">
        <v>104</v>
      </c>
      <c r="E419" s="63"/>
      <c r="F419" s="63"/>
      <c r="G419" s="64" t="e">
        <f t="shared" si="38"/>
        <v>#DIV/0!</v>
      </c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</row>
    <row r="420" spans="1:44" s="91" customFormat="1" x14ac:dyDescent="0.25">
      <c r="A420" s="109" t="s">
        <v>103</v>
      </c>
      <c r="B420" s="131"/>
      <c r="C420" s="130"/>
      <c r="D420" s="94" t="s">
        <v>102</v>
      </c>
      <c r="E420" s="92"/>
      <c r="F420" s="92"/>
      <c r="G420" s="64" t="e">
        <f t="shared" si="38"/>
        <v>#DIV/0!</v>
      </c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</row>
    <row r="421" spans="1:44" s="84" customFormat="1" ht="19.5" customHeight="1" x14ac:dyDescent="0.25">
      <c r="A421" s="102"/>
      <c r="B421" s="89">
        <v>4</v>
      </c>
      <c r="C421" s="117"/>
      <c r="D421" s="129" t="s">
        <v>12</v>
      </c>
      <c r="E421" s="85"/>
      <c r="F421" s="85"/>
      <c r="G421" s="260" t="e">
        <f t="shared" si="38"/>
        <v>#DIV/0!</v>
      </c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</row>
    <row r="422" spans="1:44" s="77" customFormat="1" ht="24" x14ac:dyDescent="0.25">
      <c r="A422" s="100"/>
      <c r="B422" s="82">
        <v>45</v>
      </c>
      <c r="C422" s="115"/>
      <c r="D422" s="128" t="s">
        <v>101</v>
      </c>
      <c r="E422" s="78"/>
      <c r="F422" s="78"/>
      <c r="G422" s="64" t="e">
        <f t="shared" si="38"/>
        <v>#DIV/0!</v>
      </c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</row>
    <row r="423" spans="1:44" s="70" customFormat="1" ht="21" customHeight="1" x14ac:dyDescent="0.25">
      <c r="A423" s="98"/>
      <c r="B423" s="75">
        <v>451</v>
      </c>
      <c r="C423" s="112"/>
      <c r="D423" s="127" t="s">
        <v>100</v>
      </c>
      <c r="E423" s="71"/>
      <c r="F423" s="71"/>
      <c r="G423" s="64" t="e">
        <f t="shared" si="38"/>
        <v>#DIV/0!</v>
      </c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</row>
    <row r="424" spans="1:44" ht="18" customHeight="1" x14ac:dyDescent="0.25">
      <c r="A424" s="68"/>
      <c r="B424" s="67">
        <v>4511</v>
      </c>
      <c r="C424" s="66"/>
      <c r="D424" s="126" t="s">
        <v>100</v>
      </c>
      <c r="E424" s="63"/>
      <c r="F424" s="63"/>
      <c r="G424" s="64" t="e">
        <f t="shared" si="38"/>
        <v>#DIV/0!</v>
      </c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</row>
    <row r="425" spans="1:44" ht="18" customHeight="1" x14ac:dyDescent="0.25">
      <c r="A425" s="108" t="s">
        <v>82</v>
      </c>
      <c r="B425" s="107"/>
      <c r="C425" s="106"/>
      <c r="D425" s="105" t="s">
        <v>81</v>
      </c>
      <c r="E425" s="63"/>
      <c r="F425" s="63"/>
      <c r="G425" s="64" t="e">
        <f t="shared" si="38"/>
        <v>#DIV/0!</v>
      </c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</row>
    <row r="426" spans="1:44" ht="18" customHeight="1" x14ac:dyDescent="0.25">
      <c r="A426" s="102"/>
      <c r="B426" s="89">
        <v>4</v>
      </c>
      <c r="C426" s="88"/>
      <c r="D426" s="125" t="s">
        <v>99</v>
      </c>
      <c r="E426" s="85"/>
      <c r="F426" s="85"/>
      <c r="G426" s="260" t="e">
        <f t="shared" si="38"/>
        <v>#DIV/0!</v>
      </c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</row>
    <row r="427" spans="1:44" ht="18" customHeight="1" x14ac:dyDescent="0.25">
      <c r="A427" s="100"/>
      <c r="B427" s="82">
        <v>42</v>
      </c>
      <c r="C427" s="81"/>
      <c r="D427" s="104" t="s">
        <v>98</v>
      </c>
      <c r="E427" s="78"/>
      <c r="F427" s="78"/>
      <c r="G427" s="64" t="e">
        <f t="shared" si="38"/>
        <v>#DIV/0!</v>
      </c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</row>
    <row r="428" spans="1:44" ht="18" customHeight="1" x14ac:dyDescent="0.25">
      <c r="A428" s="98"/>
      <c r="B428" s="75">
        <v>422</v>
      </c>
      <c r="C428" s="74"/>
      <c r="D428" s="103" t="s">
        <v>97</v>
      </c>
      <c r="E428" s="71"/>
      <c r="F428" s="71"/>
      <c r="G428" s="263" t="e">
        <f t="shared" si="38"/>
        <v>#DIV/0!</v>
      </c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</row>
    <row r="429" spans="1:44" ht="18" customHeight="1" x14ac:dyDescent="0.25">
      <c r="A429" s="68"/>
      <c r="B429" s="67">
        <v>4221</v>
      </c>
      <c r="C429" s="66"/>
      <c r="D429" s="65" t="s">
        <v>96</v>
      </c>
      <c r="E429" s="63"/>
      <c r="F429" s="63"/>
      <c r="G429" s="64" t="e">
        <f t="shared" si="38"/>
        <v>#DIV/0!</v>
      </c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</row>
    <row r="430" spans="1:44" s="91" customFormat="1" x14ac:dyDescent="0.25">
      <c r="A430" s="109" t="s">
        <v>95</v>
      </c>
      <c r="B430" s="96"/>
      <c r="C430" s="95"/>
      <c r="D430" s="94" t="s">
        <v>94</v>
      </c>
      <c r="E430" s="92"/>
      <c r="F430" s="92"/>
      <c r="G430" s="64" t="e">
        <f t="shared" si="38"/>
        <v>#DIV/0!</v>
      </c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</row>
    <row r="431" spans="1:44" s="84" customFormat="1" x14ac:dyDescent="0.25">
      <c r="A431" s="102"/>
      <c r="B431" s="124">
        <v>3</v>
      </c>
      <c r="C431" s="117"/>
      <c r="D431" s="123" t="s">
        <v>10</v>
      </c>
      <c r="E431" s="85"/>
      <c r="F431" s="85"/>
      <c r="G431" s="260" t="e">
        <f t="shared" si="38"/>
        <v>#DIV/0!</v>
      </c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</row>
    <row r="432" spans="1:44" s="77" customFormat="1" x14ac:dyDescent="0.25">
      <c r="A432" s="100"/>
      <c r="B432" s="122">
        <v>32</v>
      </c>
      <c r="C432" s="115"/>
      <c r="D432" s="121" t="s">
        <v>27</v>
      </c>
      <c r="E432" s="78"/>
      <c r="F432" s="78"/>
      <c r="G432" s="64" t="e">
        <f t="shared" si="38"/>
        <v>#DIV/0!</v>
      </c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</row>
    <row r="433" spans="1:44" s="70" customFormat="1" x14ac:dyDescent="0.25">
      <c r="A433" s="98"/>
      <c r="B433" s="120">
        <v>322</v>
      </c>
      <c r="C433" s="112"/>
      <c r="D433" s="119" t="s">
        <v>88</v>
      </c>
      <c r="E433" s="71"/>
      <c r="F433" s="71"/>
      <c r="G433" s="263" t="e">
        <f t="shared" si="38"/>
        <v>#DIV/0!</v>
      </c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</row>
    <row r="434" spans="1:44" ht="15.75" customHeight="1" x14ac:dyDescent="0.25">
      <c r="A434" s="68"/>
      <c r="B434" s="110">
        <v>3224</v>
      </c>
      <c r="C434" s="66"/>
      <c r="D434" s="69" t="s">
        <v>93</v>
      </c>
      <c r="E434" s="63"/>
      <c r="F434" s="63"/>
      <c r="G434" s="64" t="e">
        <f t="shared" si="38"/>
        <v>#DIV/0!</v>
      </c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</row>
    <row r="435" spans="1:44" s="70" customFormat="1" x14ac:dyDescent="0.25">
      <c r="A435" s="98"/>
      <c r="B435" s="120">
        <v>323</v>
      </c>
      <c r="C435" s="112"/>
      <c r="D435" s="119" t="s">
        <v>92</v>
      </c>
      <c r="E435" s="71"/>
      <c r="F435" s="71"/>
      <c r="G435" s="263" t="e">
        <f t="shared" si="38"/>
        <v>#DIV/0!</v>
      </c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</row>
    <row r="436" spans="1:44" ht="17.25" customHeight="1" x14ac:dyDescent="0.25">
      <c r="A436" s="68"/>
      <c r="B436" s="110">
        <v>3232</v>
      </c>
      <c r="C436" s="66"/>
      <c r="D436" s="69" t="s">
        <v>91</v>
      </c>
      <c r="E436" s="63"/>
      <c r="F436" s="63"/>
      <c r="G436" s="64" t="e">
        <f t="shared" si="38"/>
        <v>#DIV/0!</v>
      </c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</row>
    <row r="437" spans="1:44" s="91" customFormat="1" x14ac:dyDescent="0.25">
      <c r="A437" s="109" t="s">
        <v>90</v>
      </c>
      <c r="B437" s="96"/>
      <c r="C437" s="95"/>
      <c r="D437" s="94" t="s">
        <v>89</v>
      </c>
      <c r="E437" s="92"/>
      <c r="F437" s="92"/>
      <c r="G437" s="64" t="e">
        <f t="shared" si="38"/>
        <v>#DIV/0!</v>
      </c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</row>
    <row r="438" spans="1:44" s="84" customFormat="1" x14ac:dyDescent="0.25">
      <c r="A438" s="102"/>
      <c r="B438" s="118">
        <v>3</v>
      </c>
      <c r="C438" s="117"/>
      <c r="D438" s="87" t="s">
        <v>10</v>
      </c>
      <c r="E438" s="85"/>
      <c r="F438" s="85"/>
      <c r="G438" s="260" t="e">
        <f t="shared" si="38"/>
        <v>#DIV/0!</v>
      </c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</row>
    <row r="439" spans="1:44" s="77" customFormat="1" x14ac:dyDescent="0.25">
      <c r="A439" s="100"/>
      <c r="B439" s="116">
        <v>32</v>
      </c>
      <c r="C439" s="115"/>
      <c r="D439" s="80" t="s">
        <v>27</v>
      </c>
      <c r="E439" s="78"/>
      <c r="F439" s="78"/>
      <c r="G439" s="64" t="e">
        <f t="shared" si="38"/>
        <v>#DIV/0!</v>
      </c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</row>
    <row r="440" spans="1:44" s="70" customFormat="1" x14ac:dyDescent="0.25">
      <c r="A440" s="98"/>
      <c r="B440" s="113">
        <v>322</v>
      </c>
      <c r="C440" s="112"/>
      <c r="D440" s="73" t="s">
        <v>88</v>
      </c>
      <c r="E440" s="71"/>
      <c r="F440" s="71"/>
      <c r="G440" s="263" t="e">
        <f t="shared" si="38"/>
        <v>#DIV/0!</v>
      </c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</row>
    <row r="441" spans="1:44" x14ac:dyDescent="0.25">
      <c r="A441" s="68"/>
      <c r="B441" s="110">
        <v>3222</v>
      </c>
      <c r="C441" s="66"/>
      <c r="D441" s="69" t="s">
        <v>87</v>
      </c>
      <c r="E441" s="63"/>
      <c r="F441" s="63"/>
      <c r="G441" s="64" t="e">
        <f t="shared" si="38"/>
        <v>#DIV/0!</v>
      </c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</row>
    <row r="442" spans="1:44" s="70" customFormat="1" ht="15.75" customHeight="1" x14ac:dyDescent="0.25">
      <c r="A442" s="98"/>
      <c r="B442" s="113">
        <v>329</v>
      </c>
      <c r="C442" s="112"/>
      <c r="D442" s="73" t="s">
        <v>75</v>
      </c>
      <c r="E442" s="71"/>
      <c r="F442" s="71"/>
      <c r="G442" s="263" t="e">
        <f t="shared" si="38"/>
        <v>#DIV/0!</v>
      </c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</row>
    <row r="443" spans="1:44" ht="15" customHeight="1" x14ac:dyDescent="0.25">
      <c r="A443" s="68"/>
      <c r="B443" s="110">
        <v>3299</v>
      </c>
      <c r="C443" s="66"/>
      <c r="D443" s="69" t="s">
        <v>75</v>
      </c>
      <c r="E443" s="63"/>
      <c r="F443" s="63"/>
      <c r="G443" s="64" t="e">
        <f t="shared" si="38"/>
        <v>#DIV/0!</v>
      </c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</row>
    <row r="444" spans="1:44" s="77" customFormat="1" ht="24.75" customHeight="1" x14ac:dyDescent="0.25">
      <c r="A444" s="100"/>
      <c r="B444" s="116">
        <v>37</v>
      </c>
      <c r="C444" s="115"/>
      <c r="D444" s="114" t="s">
        <v>86</v>
      </c>
      <c r="E444" s="78"/>
      <c r="F444" s="78"/>
      <c r="G444" s="64" t="e">
        <f t="shared" si="38"/>
        <v>#DIV/0!</v>
      </c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</row>
    <row r="445" spans="1:44" s="70" customFormat="1" ht="26.25" x14ac:dyDescent="0.25">
      <c r="A445" s="98"/>
      <c r="B445" s="113">
        <v>372</v>
      </c>
      <c r="C445" s="112"/>
      <c r="D445" s="111" t="s">
        <v>79</v>
      </c>
      <c r="E445" s="71"/>
      <c r="F445" s="71"/>
      <c r="G445" s="263" t="e">
        <f t="shared" si="38"/>
        <v>#DIV/0!</v>
      </c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</row>
    <row r="446" spans="1:44" ht="17.25" customHeight="1" x14ac:dyDescent="0.25">
      <c r="A446" s="68"/>
      <c r="B446" s="110">
        <v>3721</v>
      </c>
      <c r="C446" s="66"/>
      <c r="D446" s="69" t="s">
        <v>85</v>
      </c>
      <c r="E446" s="63"/>
      <c r="F446" s="63"/>
      <c r="G446" s="64" t="e">
        <f t="shared" si="38"/>
        <v>#DIV/0!</v>
      </c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</row>
    <row r="447" spans="1:44" s="91" customFormat="1" x14ac:dyDescent="0.25">
      <c r="A447" s="109" t="s">
        <v>84</v>
      </c>
      <c r="B447" s="96"/>
      <c r="C447" s="95"/>
      <c r="D447" s="94" t="s">
        <v>83</v>
      </c>
      <c r="E447" s="93">
        <f>E449+E453</f>
        <v>19394.13</v>
      </c>
      <c r="F447" s="93">
        <f>F449+F453</f>
        <v>9.65</v>
      </c>
      <c r="G447" s="64">
        <f t="shared" si="38"/>
        <v>4.9757323478805182E-2</v>
      </c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</row>
    <row r="448" spans="1:44" s="91" customFormat="1" x14ac:dyDescent="0.25">
      <c r="A448" s="108" t="s">
        <v>82</v>
      </c>
      <c r="B448" s="107"/>
      <c r="C448" s="106"/>
      <c r="D448" s="105" t="s">
        <v>81</v>
      </c>
      <c r="E448" s="64"/>
      <c r="F448" s="64"/>
      <c r="G448" s="64" t="e">
        <f t="shared" si="38"/>
        <v>#DIV/0!</v>
      </c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</row>
    <row r="449" spans="1:44" s="84" customFormat="1" x14ac:dyDescent="0.25">
      <c r="A449" s="102"/>
      <c r="B449" s="89">
        <v>3</v>
      </c>
      <c r="C449" s="88"/>
      <c r="D449" s="87" t="s">
        <v>10</v>
      </c>
      <c r="E449" s="86">
        <f t="shared" ref="E449:F451" si="41">E450</f>
        <v>14067.24</v>
      </c>
      <c r="F449" s="86">
        <f t="shared" si="41"/>
        <v>9.65</v>
      </c>
      <c r="G449" s="260">
        <f t="shared" si="38"/>
        <v>6.8599099752332374E-2</v>
      </c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</row>
    <row r="450" spans="1:44" s="77" customFormat="1" ht="25.5" x14ac:dyDescent="0.25">
      <c r="A450" s="100"/>
      <c r="B450" s="82">
        <v>37</v>
      </c>
      <c r="C450" s="81"/>
      <c r="D450" s="104" t="s">
        <v>80</v>
      </c>
      <c r="E450" s="79">
        <f t="shared" si="41"/>
        <v>14067.24</v>
      </c>
      <c r="F450" s="79">
        <f t="shared" si="41"/>
        <v>9.65</v>
      </c>
      <c r="G450" s="64">
        <f t="shared" si="38"/>
        <v>6.8599099752332374E-2</v>
      </c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</row>
    <row r="451" spans="1:44" s="70" customFormat="1" ht="25.5" x14ac:dyDescent="0.25">
      <c r="A451" s="98"/>
      <c r="B451" s="75">
        <v>372</v>
      </c>
      <c r="C451" s="74"/>
      <c r="D451" s="103" t="s">
        <v>79</v>
      </c>
      <c r="E451" s="72">
        <f t="shared" si="41"/>
        <v>14067.24</v>
      </c>
      <c r="F451" s="72">
        <f t="shared" si="41"/>
        <v>9.65</v>
      </c>
      <c r="G451" s="263">
        <f t="shared" si="38"/>
        <v>6.8599099752332374E-2</v>
      </c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</row>
    <row r="452" spans="1:44" ht="25.5" x14ac:dyDescent="0.25">
      <c r="A452" s="68"/>
      <c r="B452" s="67">
        <v>3722</v>
      </c>
      <c r="C452" s="66"/>
      <c r="D452" s="65" t="s">
        <v>78</v>
      </c>
      <c r="E452" s="64">
        <v>14067.24</v>
      </c>
      <c r="F452" s="64">
        <v>9.65</v>
      </c>
      <c r="G452" s="64">
        <f t="shared" si="38"/>
        <v>6.8599099752332374E-2</v>
      </c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</row>
    <row r="453" spans="1:44" s="84" customFormat="1" x14ac:dyDescent="0.25">
      <c r="A453" s="102"/>
      <c r="B453" s="89">
        <v>4</v>
      </c>
      <c r="C453" s="88"/>
      <c r="D453" s="101" t="s">
        <v>12</v>
      </c>
      <c r="E453" s="86">
        <f t="shared" ref="E453:F455" si="42">E454</f>
        <v>5326.89</v>
      </c>
      <c r="F453" s="86">
        <f t="shared" si="42"/>
        <v>0</v>
      </c>
      <c r="G453" s="260">
        <f t="shared" si="38"/>
        <v>0</v>
      </c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</row>
    <row r="454" spans="1:44" s="77" customFormat="1" ht="25.5" x14ac:dyDescent="0.25">
      <c r="A454" s="100"/>
      <c r="B454" s="82">
        <v>42</v>
      </c>
      <c r="C454" s="81"/>
      <c r="D454" s="99" t="s">
        <v>36</v>
      </c>
      <c r="E454" s="79">
        <f t="shared" si="42"/>
        <v>5326.89</v>
      </c>
      <c r="F454" s="79">
        <f t="shared" si="42"/>
        <v>0</v>
      </c>
      <c r="G454" s="64">
        <f t="shared" si="38"/>
        <v>0</v>
      </c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</row>
    <row r="455" spans="1:44" s="70" customFormat="1" ht="26.25" x14ac:dyDescent="0.25">
      <c r="A455" s="98"/>
      <c r="B455" s="75">
        <v>424</v>
      </c>
      <c r="C455" s="74"/>
      <c r="D455" s="73" t="s">
        <v>77</v>
      </c>
      <c r="E455" s="72">
        <f t="shared" si="42"/>
        <v>5326.89</v>
      </c>
      <c r="F455" s="72">
        <f t="shared" si="42"/>
        <v>0</v>
      </c>
      <c r="G455" s="263">
        <f t="shared" ref="G455:G462" si="43">SUM(F455/E455)*100</f>
        <v>0</v>
      </c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</row>
    <row r="456" spans="1:44" x14ac:dyDescent="0.25">
      <c r="A456" s="68"/>
      <c r="B456" s="67">
        <v>4241</v>
      </c>
      <c r="C456" s="66"/>
      <c r="D456" s="69" t="s">
        <v>76</v>
      </c>
      <c r="E456" s="64">
        <v>5326.89</v>
      </c>
      <c r="F456" s="64"/>
      <c r="G456" s="64">
        <f t="shared" si="43"/>
        <v>0</v>
      </c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</row>
    <row r="457" spans="1:44" s="91" customFormat="1" ht="25.5" x14ac:dyDescent="0.25">
      <c r="A457" s="97" t="s">
        <v>238</v>
      </c>
      <c r="B457" s="96"/>
      <c r="C457" s="95"/>
      <c r="D457" s="94" t="s">
        <v>239</v>
      </c>
      <c r="E457" s="93">
        <f t="shared" ref="E457:E460" si="44">E458</f>
        <v>0</v>
      </c>
      <c r="F457" s="93"/>
      <c r="G457" s="64" t="e">
        <f t="shared" si="43"/>
        <v>#DIV/0!</v>
      </c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</row>
    <row r="458" spans="1:44" s="84" customFormat="1" x14ac:dyDescent="0.25">
      <c r="A458" s="90"/>
      <c r="B458" s="89">
        <v>3</v>
      </c>
      <c r="C458" s="88"/>
      <c r="D458" s="87" t="s">
        <v>10</v>
      </c>
      <c r="E458" s="86">
        <f t="shared" si="44"/>
        <v>0</v>
      </c>
      <c r="F458" s="86"/>
      <c r="G458" s="260" t="e">
        <f t="shared" si="43"/>
        <v>#DIV/0!</v>
      </c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</row>
    <row r="459" spans="1:44" s="77" customFormat="1" x14ac:dyDescent="0.25">
      <c r="A459" s="83"/>
      <c r="B459" s="82">
        <v>38</v>
      </c>
      <c r="C459" s="81"/>
      <c r="D459" s="80" t="s">
        <v>109</v>
      </c>
      <c r="E459" s="79">
        <f t="shared" si="44"/>
        <v>0</v>
      </c>
      <c r="F459" s="79"/>
      <c r="G459" s="64" t="e">
        <f t="shared" si="43"/>
        <v>#DIV/0!</v>
      </c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</row>
    <row r="460" spans="1:44" s="70" customFormat="1" x14ac:dyDescent="0.25">
      <c r="A460" s="76"/>
      <c r="B460" s="75">
        <v>381</v>
      </c>
      <c r="C460" s="74"/>
      <c r="D460" s="73" t="s">
        <v>240</v>
      </c>
      <c r="E460" s="72">
        <f t="shared" si="44"/>
        <v>0</v>
      </c>
      <c r="F460" s="72"/>
      <c r="G460" s="263" t="e">
        <f t="shared" si="43"/>
        <v>#DIV/0!</v>
      </c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</row>
    <row r="461" spans="1:44" x14ac:dyDescent="0.25">
      <c r="A461" s="68"/>
      <c r="B461" s="67">
        <v>3812</v>
      </c>
      <c r="C461" s="66"/>
      <c r="D461" s="69" t="s">
        <v>241</v>
      </c>
      <c r="E461" s="64"/>
      <c r="F461" s="64"/>
      <c r="G461" s="64" t="e">
        <f t="shared" si="43"/>
        <v>#DIV/0!</v>
      </c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</row>
    <row r="462" spans="1:44" x14ac:dyDescent="0.25">
      <c r="A462" s="68"/>
      <c r="B462" s="67"/>
      <c r="C462" s="66"/>
      <c r="D462" s="65"/>
      <c r="E462" s="63"/>
      <c r="F462" s="63"/>
      <c r="G462" s="64" t="e">
        <f t="shared" si="43"/>
        <v>#DIV/0!</v>
      </c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</row>
    <row r="463" spans="1:44" x14ac:dyDescent="0.25"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</row>
    <row r="464" spans="1:44" x14ac:dyDescent="0.25"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</row>
    <row r="465" spans="4:44" x14ac:dyDescent="0.25">
      <c r="D465" t="s">
        <v>220</v>
      </c>
      <c r="E465" t="s">
        <v>222</v>
      </c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</row>
    <row r="466" spans="4:44" x14ac:dyDescent="0.25">
      <c r="D466" t="s">
        <v>221</v>
      </c>
      <c r="E466" t="s">
        <v>223</v>
      </c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</row>
    <row r="467" spans="4:44" x14ac:dyDescent="0.25"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</row>
    <row r="468" spans="4:44" x14ac:dyDescent="0.25"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</row>
    <row r="469" spans="4:44" x14ac:dyDescent="0.25"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</row>
    <row r="470" spans="4:44" x14ac:dyDescent="0.25"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</row>
    <row r="471" spans="4:44" x14ac:dyDescent="0.25"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</row>
    <row r="472" spans="4:44" x14ac:dyDescent="0.25"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</row>
    <row r="473" spans="4:44" x14ac:dyDescent="0.25"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</row>
    <row r="474" spans="4:44" x14ac:dyDescent="0.25"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</row>
    <row r="475" spans="4:44" x14ac:dyDescent="0.25"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</row>
    <row r="476" spans="4:44" x14ac:dyDescent="0.25"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</row>
    <row r="477" spans="4:44" x14ac:dyDescent="0.25"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</row>
    <row r="478" spans="4:44" x14ac:dyDescent="0.25"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</row>
    <row r="479" spans="4:44" x14ac:dyDescent="0.25"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</row>
    <row r="480" spans="4:44" x14ac:dyDescent="0.25"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</row>
  </sheetData>
  <mergeCells count="21">
    <mergeCell ref="A1:G1"/>
    <mergeCell ref="A3:G3"/>
    <mergeCell ref="A5:C5"/>
    <mergeCell ref="A8:C8"/>
    <mergeCell ref="A9:C9"/>
    <mergeCell ref="A6:C6"/>
    <mergeCell ref="A7:C7"/>
    <mergeCell ref="A43:C43"/>
    <mergeCell ref="A161:C161"/>
    <mergeCell ref="A167:C167"/>
    <mergeCell ref="A44:C44"/>
    <mergeCell ref="A52:C52"/>
    <mergeCell ref="A61:C61"/>
    <mergeCell ref="A77:C77"/>
    <mergeCell ref="A84:C84"/>
    <mergeCell ref="A91:C91"/>
    <mergeCell ref="A106:C106"/>
    <mergeCell ref="A121:C121"/>
    <mergeCell ref="A154:C154"/>
    <mergeCell ref="A54:C54"/>
    <mergeCell ref="A137:C137"/>
  </mergeCells>
  <pageMargins left="0.11811023622047245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Amarila</cp:lastModifiedBy>
  <cp:lastPrinted>2025-07-17T07:17:19Z</cp:lastPrinted>
  <dcterms:created xsi:type="dcterms:W3CDTF">2022-08-12T12:51:27Z</dcterms:created>
  <dcterms:modified xsi:type="dcterms:W3CDTF">2025-07-17T07:46:32Z</dcterms:modified>
</cp:coreProperties>
</file>