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ina\Desktop\TAJNIŠTVO\financijski planovi\2023\"/>
    </mc:Choice>
  </mc:AlternateContent>
  <xr:revisionPtr revIDLastSave="0" documentId="13_ncr:1_{A41BC365-2C7D-4E09-AE39-8B6C085E0516}" xr6:coauthVersionLast="37" xr6:coauthVersionMax="37" xr10:uidLastSave="{00000000-0000-0000-0000-000000000000}"/>
  <bookViews>
    <workbookView xWindow="0" yWindow="0" windowWidth="28800" windowHeight="12780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3" l="1"/>
  <c r="J25" i="3"/>
  <c r="I25" i="3"/>
  <c r="G25" i="3"/>
  <c r="E25" i="3"/>
  <c r="K10" i="3"/>
  <c r="J10" i="3"/>
  <c r="I10" i="3"/>
  <c r="G10" i="3"/>
  <c r="E10" i="3"/>
  <c r="I273" i="7" l="1"/>
  <c r="I269" i="7"/>
  <c r="I268" i="7" s="1"/>
  <c r="I267" i="7" s="1"/>
  <c r="I266" i="7" s="1"/>
  <c r="H273" i="7"/>
  <c r="H269" i="7"/>
  <c r="H268" i="7" s="1"/>
  <c r="H267" i="7" s="1"/>
  <c r="H266" i="7" s="1"/>
  <c r="G273" i="7"/>
  <c r="G269" i="7"/>
  <c r="G268" i="7" s="1"/>
  <c r="G267" i="7" s="1"/>
  <c r="G266" i="7" s="1"/>
  <c r="F273" i="7"/>
  <c r="F269" i="7"/>
  <c r="F268" i="7" s="1"/>
  <c r="F267" i="7" s="1"/>
  <c r="F266" i="7" s="1"/>
  <c r="E273" i="7"/>
  <c r="E268" i="7" s="1"/>
  <c r="E269" i="7"/>
  <c r="F14" i="3" l="1"/>
  <c r="H17" i="5" l="1"/>
  <c r="H16" i="5" s="1"/>
  <c r="G17" i="5"/>
  <c r="G16" i="5"/>
  <c r="F17" i="5"/>
  <c r="F16" i="5" s="1"/>
  <c r="E19" i="5"/>
  <c r="E18" i="5"/>
  <c r="E17" i="5"/>
  <c r="D17" i="5"/>
  <c r="D16" i="5"/>
  <c r="E16" i="5" s="1"/>
  <c r="C17" i="5"/>
  <c r="C18" i="5"/>
  <c r="C19" i="5"/>
  <c r="B16" i="5"/>
  <c r="C16" i="5" s="1"/>
  <c r="B17" i="5"/>
  <c r="L30" i="1"/>
  <c r="K30" i="1"/>
  <c r="J30" i="1"/>
  <c r="I30" i="1"/>
  <c r="H30" i="1"/>
  <c r="G30" i="1"/>
  <c r="F30" i="1"/>
  <c r="L11" i="1"/>
  <c r="L8" i="1"/>
  <c r="K11" i="1"/>
  <c r="K8" i="1"/>
  <c r="J11" i="1"/>
  <c r="J8" i="1"/>
  <c r="I11" i="1"/>
  <c r="I8" i="1"/>
  <c r="I14" i="1" s="1"/>
  <c r="H11" i="1"/>
  <c r="H14" i="1" s="1"/>
  <c r="H8" i="1"/>
  <c r="G11" i="1"/>
  <c r="G8" i="1"/>
  <c r="F14" i="1"/>
  <c r="F11" i="1"/>
  <c r="F8" i="1"/>
  <c r="E419" i="7"/>
  <c r="K14" i="1" l="1"/>
  <c r="L14" i="1"/>
  <c r="J14" i="1"/>
  <c r="G14" i="1"/>
  <c r="I264" i="7"/>
  <c r="I262" i="7"/>
  <c r="I258" i="7"/>
  <c r="H264" i="7"/>
  <c r="H262" i="7"/>
  <c r="H258" i="7"/>
  <c r="G264" i="7"/>
  <c r="G262" i="7"/>
  <c r="G258" i="7"/>
  <c r="F264" i="7"/>
  <c r="F262" i="7"/>
  <c r="F258" i="7"/>
  <c r="H28" i="3"/>
  <c r="H29" i="3"/>
  <c r="H30" i="3"/>
  <c r="H31" i="3"/>
  <c r="H32" i="3"/>
  <c r="H33" i="3"/>
  <c r="H34" i="3"/>
  <c r="H27" i="3"/>
  <c r="H25" i="3" s="1"/>
  <c r="I257" i="7" l="1"/>
  <c r="I256" i="7" s="1"/>
  <c r="I255" i="7" s="1"/>
  <c r="H257" i="7"/>
  <c r="H256" i="7" s="1"/>
  <c r="H255" i="7" s="1"/>
  <c r="F257" i="7"/>
  <c r="F256" i="7" s="1"/>
  <c r="F255" i="7" s="1"/>
  <c r="G257" i="7"/>
  <c r="G256" i="7" s="1"/>
  <c r="G255" i="7" s="1"/>
  <c r="F29" i="3"/>
  <c r="F30" i="3"/>
  <c r="F32" i="3"/>
  <c r="F33" i="3"/>
  <c r="H13" i="3"/>
  <c r="H14" i="3"/>
  <c r="H15" i="3"/>
  <c r="H16" i="3"/>
  <c r="H17" i="3"/>
  <c r="H12" i="3"/>
  <c r="F13" i="3"/>
  <c r="F15" i="3"/>
  <c r="F16" i="3"/>
  <c r="F18" i="3"/>
  <c r="F12" i="3"/>
  <c r="F10" i="3" l="1"/>
  <c r="H10" i="3"/>
  <c r="F25" i="3"/>
  <c r="G133" i="7"/>
  <c r="G132" i="7" s="1"/>
  <c r="G129" i="7"/>
  <c r="G127" i="7"/>
  <c r="G125" i="7"/>
  <c r="F148" i="7"/>
  <c r="F147" i="7" s="1"/>
  <c r="E148" i="7"/>
  <c r="E147" i="7" s="1"/>
  <c r="F144" i="7"/>
  <c r="E144" i="7"/>
  <c r="F142" i="7"/>
  <c r="E142" i="7"/>
  <c r="F140" i="7"/>
  <c r="E140" i="7"/>
  <c r="I148" i="7"/>
  <c r="I147" i="7" s="1"/>
  <c r="H148" i="7"/>
  <c r="H147" i="7" s="1"/>
  <c r="G148" i="7"/>
  <c r="G147" i="7"/>
  <c r="I144" i="7"/>
  <c r="H144" i="7"/>
  <c r="G144" i="7"/>
  <c r="I142" i="7"/>
  <c r="H142" i="7"/>
  <c r="G142" i="7"/>
  <c r="I140" i="7"/>
  <c r="H140" i="7"/>
  <c r="G140" i="7"/>
  <c r="I139" i="7" l="1"/>
  <c r="I138" i="7" s="1"/>
  <c r="I136" i="7" s="1"/>
  <c r="E139" i="7"/>
  <c r="E138" i="7" s="1"/>
  <c r="E136" i="7" s="1"/>
  <c r="G139" i="7"/>
  <c r="F139" i="7"/>
  <c r="F138" i="7" s="1"/>
  <c r="F136" i="7" s="1"/>
  <c r="G124" i="7"/>
  <c r="G123" i="7" s="1"/>
  <c r="G121" i="7" s="1"/>
  <c r="H139" i="7"/>
  <c r="H138" i="7" s="1"/>
  <c r="H136" i="7" s="1"/>
  <c r="G138" i="7"/>
  <c r="G136" i="7" s="1"/>
  <c r="I446" i="7"/>
  <c r="I445" i="7" s="1"/>
  <c r="I444" i="7" s="1"/>
  <c r="H446" i="7"/>
  <c r="H445" i="7" s="1"/>
  <c r="H444" i="7" s="1"/>
  <c r="I442" i="7"/>
  <c r="I441" i="7" s="1"/>
  <c r="I440" i="7" s="1"/>
  <c r="H442" i="7"/>
  <c r="H441" i="7" s="1"/>
  <c r="H440" i="7" s="1"/>
  <c r="I390" i="7"/>
  <c r="I389" i="7" s="1"/>
  <c r="I388" i="7" s="1"/>
  <c r="H390" i="7"/>
  <c r="H389" i="7" s="1"/>
  <c r="H388" i="7" s="1"/>
  <c r="I385" i="7"/>
  <c r="I384" i="7" s="1"/>
  <c r="I383" i="7" s="1"/>
  <c r="H385" i="7"/>
  <c r="H384" i="7" s="1"/>
  <c r="H383" i="7" s="1"/>
  <c r="I380" i="7"/>
  <c r="I379" i="7" s="1"/>
  <c r="I378" i="7" s="1"/>
  <c r="I376" i="7" s="1"/>
  <c r="H380" i="7"/>
  <c r="H379" i="7" s="1"/>
  <c r="H378" i="7" s="1"/>
  <c r="H376" i="7" s="1"/>
  <c r="I374" i="7"/>
  <c r="I373" i="7" s="1"/>
  <c r="I372" i="7" s="1"/>
  <c r="I371" i="7" s="1"/>
  <c r="H374" i="7"/>
  <c r="H373" i="7" s="1"/>
  <c r="H372" i="7" s="1"/>
  <c r="H371" i="7" s="1"/>
  <c r="I369" i="7"/>
  <c r="H369" i="7"/>
  <c r="I367" i="7"/>
  <c r="H367" i="7"/>
  <c r="I354" i="7"/>
  <c r="I353" i="7" s="1"/>
  <c r="H354" i="7"/>
  <c r="H353" i="7" s="1"/>
  <c r="I350" i="7"/>
  <c r="H350" i="7"/>
  <c r="I348" i="7"/>
  <c r="H348" i="7"/>
  <c r="I346" i="7"/>
  <c r="H346" i="7"/>
  <c r="G346" i="7"/>
  <c r="G348" i="7"/>
  <c r="G350" i="7"/>
  <c r="G354" i="7"/>
  <c r="G353" i="7" s="1"/>
  <c r="G367" i="7"/>
  <c r="G369" i="7"/>
  <c r="I306" i="7"/>
  <c r="H306" i="7"/>
  <c r="I296" i="7"/>
  <c r="H296" i="7"/>
  <c r="I289" i="7"/>
  <c r="H289" i="7"/>
  <c r="I286" i="7"/>
  <c r="H286" i="7"/>
  <c r="I280" i="7"/>
  <c r="I279" i="7" s="1"/>
  <c r="I278" i="7" s="1"/>
  <c r="H280" i="7"/>
  <c r="H279" i="7" s="1"/>
  <c r="H278" i="7" s="1"/>
  <c r="I252" i="7"/>
  <c r="H252" i="7"/>
  <c r="I250" i="7"/>
  <c r="H250" i="7"/>
  <c r="I246" i="7"/>
  <c r="H246" i="7"/>
  <c r="I242" i="7"/>
  <c r="H242" i="7"/>
  <c r="I237" i="7"/>
  <c r="H237" i="7"/>
  <c r="I235" i="7"/>
  <c r="H235" i="7"/>
  <c r="I231" i="7"/>
  <c r="H231" i="7"/>
  <c r="I229" i="7"/>
  <c r="H229" i="7"/>
  <c r="I227" i="7"/>
  <c r="H227" i="7"/>
  <c r="I220" i="7"/>
  <c r="I219" i="7" s="1"/>
  <c r="I218" i="7" s="1"/>
  <c r="H220" i="7"/>
  <c r="H219" i="7" s="1"/>
  <c r="H218" i="7" s="1"/>
  <c r="I215" i="7"/>
  <c r="I214" i="7" s="1"/>
  <c r="H215" i="7"/>
  <c r="H214" i="7" s="1"/>
  <c r="I208" i="7"/>
  <c r="H208" i="7"/>
  <c r="I198" i="7"/>
  <c r="H198" i="7"/>
  <c r="I191" i="7"/>
  <c r="H191" i="7"/>
  <c r="I187" i="7"/>
  <c r="H187" i="7"/>
  <c r="I157" i="7"/>
  <c r="I156" i="7" s="1"/>
  <c r="I155" i="7" s="1"/>
  <c r="I153" i="7" s="1"/>
  <c r="I152" i="7" s="1"/>
  <c r="H157" i="7"/>
  <c r="H156" i="7" s="1"/>
  <c r="H155" i="7" s="1"/>
  <c r="H153" i="7" s="1"/>
  <c r="H152" i="7" s="1"/>
  <c r="I133" i="7"/>
  <c r="I132" i="7" s="1"/>
  <c r="H133" i="7"/>
  <c r="H132" i="7" s="1"/>
  <c r="I129" i="7"/>
  <c r="H129" i="7"/>
  <c r="I127" i="7"/>
  <c r="H127" i="7"/>
  <c r="I125" i="7"/>
  <c r="H125" i="7"/>
  <c r="I104" i="7"/>
  <c r="I103" i="7" s="1"/>
  <c r="I102" i="7" s="1"/>
  <c r="I100" i="7" s="1"/>
  <c r="H104" i="7"/>
  <c r="H103" i="7" s="1"/>
  <c r="H102" i="7" s="1"/>
  <c r="H100" i="7" s="1"/>
  <c r="G104" i="7"/>
  <c r="G103" i="7" s="1"/>
  <c r="G102" i="7" s="1"/>
  <c r="G100" i="7" s="1"/>
  <c r="I49" i="7"/>
  <c r="H49" i="7"/>
  <c r="I47" i="7"/>
  <c r="H47" i="7"/>
  <c r="I41" i="7"/>
  <c r="I40" i="7" s="1"/>
  <c r="H41" i="7"/>
  <c r="H40" i="7" s="1"/>
  <c r="I29" i="7"/>
  <c r="H29" i="7"/>
  <c r="I20" i="7"/>
  <c r="H20" i="7"/>
  <c r="I15" i="7"/>
  <c r="H15" i="7"/>
  <c r="I11" i="7"/>
  <c r="H11" i="7"/>
  <c r="G252" i="7"/>
  <c r="F252" i="7"/>
  <c r="G250" i="7"/>
  <c r="F250" i="7"/>
  <c r="G246" i="7"/>
  <c r="F246" i="7"/>
  <c r="G242" i="7"/>
  <c r="F242" i="7"/>
  <c r="F118" i="7"/>
  <c r="F117" i="7" s="1"/>
  <c r="F114" i="7"/>
  <c r="F112" i="7"/>
  <c r="F110" i="7"/>
  <c r="G390" i="7"/>
  <c r="G389" i="7" s="1"/>
  <c r="G388" i="7" s="1"/>
  <c r="F390" i="7"/>
  <c r="F389" i="7" s="1"/>
  <c r="F388" i="7" s="1"/>
  <c r="E390" i="7"/>
  <c r="E389" i="7" s="1"/>
  <c r="E388" i="7" s="1"/>
  <c r="G374" i="7"/>
  <c r="G373" i="7" s="1"/>
  <c r="G372" i="7" s="1"/>
  <c r="G371" i="7" s="1"/>
  <c r="F374" i="7"/>
  <c r="F373" i="7" s="1"/>
  <c r="F372" i="7" s="1"/>
  <c r="F371" i="7" s="1"/>
  <c r="F369" i="7"/>
  <c r="F367" i="7"/>
  <c r="I46" i="7" l="1"/>
  <c r="I45" i="7" s="1"/>
  <c r="I43" i="7" s="1"/>
  <c r="H124" i="7"/>
  <c r="H123" i="7" s="1"/>
  <c r="H121" i="7" s="1"/>
  <c r="H186" i="7"/>
  <c r="H185" i="7" s="1"/>
  <c r="I226" i="7"/>
  <c r="F241" i="7"/>
  <c r="F240" i="7" s="1"/>
  <c r="F239" i="7" s="1"/>
  <c r="I124" i="7"/>
  <c r="I123" i="7" s="1"/>
  <c r="I121" i="7" s="1"/>
  <c r="G366" i="7"/>
  <c r="G365" i="7" s="1"/>
  <c r="H366" i="7"/>
  <c r="H365" i="7" s="1"/>
  <c r="I186" i="7"/>
  <c r="I185" i="7" s="1"/>
  <c r="H234" i="7"/>
  <c r="H241" i="7"/>
  <c r="H240" i="7" s="1"/>
  <c r="H239" i="7" s="1"/>
  <c r="H345" i="7"/>
  <c r="H344" i="7" s="1"/>
  <c r="H342" i="7" s="1"/>
  <c r="H285" i="7"/>
  <c r="H284" i="7" s="1"/>
  <c r="I345" i="7"/>
  <c r="I344" i="7" s="1"/>
  <c r="I342" i="7" s="1"/>
  <c r="I234" i="7"/>
  <c r="I241" i="7"/>
  <c r="I240" i="7" s="1"/>
  <c r="I239" i="7" s="1"/>
  <c r="I285" i="7"/>
  <c r="I284" i="7" s="1"/>
  <c r="I366" i="7"/>
  <c r="I365" i="7" s="1"/>
  <c r="H10" i="7"/>
  <c r="H9" i="7" s="1"/>
  <c r="H46" i="7"/>
  <c r="H45" i="7" s="1"/>
  <c r="H43" i="7" s="1"/>
  <c r="I10" i="7"/>
  <c r="I9" i="7" s="1"/>
  <c r="I7" i="7" s="1"/>
  <c r="I6" i="7" s="1"/>
  <c r="H226" i="7"/>
  <c r="G345" i="7"/>
  <c r="G344" i="7" s="1"/>
  <c r="G342" i="7" s="1"/>
  <c r="G241" i="7"/>
  <c r="G240" i="7" s="1"/>
  <c r="G239" i="7" s="1"/>
  <c r="H438" i="7"/>
  <c r="I438" i="7"/>
  <c r="F109" i="7"/>
  <c r="F108" i="7" s="1"/>
  <c r="F106" i="7" s="1"/>
  <c r="F366" i="7"/>
  <c r="F365" i="7" s="1"/>
  <c r="F231" i="7"/>
  <c r="F229" i="7"/>
  <c r="F227" i="7"/>
  <c r="G446" i="7"/>
  <c r="G445" i="7" s="1"/>
  <c r="G444" i="7" s="1"/>
  <c r="F446" i="7"/>
  <c r="F445" i="7" s="1"/>
  <c r="F444" i="7" s="1"/>
  <c r="G442" i="7"/>
  <c r="G441" i="7" s="1"/>
  <c r="G440" i="7" s="1"/>
  <c r="F442" i="7"/>
  <c r="F441" i="7" s="1"/>
  <c r="F440" i="7" s="1"/>
  <c r="G385" i="7"/>
  <c r="G384" i="7" s="1"/>
  <c r="G383" i="7" s="1"/>
  <c r="F385" i="7"/>
  <c r="F384" i="7" s="1"/>
  <c r="F383" i="7" s="1"/>
  <c r="G380" i="7"/>
  <c r="G379" i="7" s="1"/>
  <c r="G378" i="7" s="1"/>
  <c r="G376" i="7" s="1"/>
  <c r="F380" i="7"/>
  <c r="F379" i="7" s="1"/>
  <c r="F378" i="7" s="1"/>
  <c r="F376" i="7" s="1"/>
  <c r="F354" i="7"/>
  <c r="F353" i="7" s="1"/>
  <c r="F350" i="7"/>
  <c r="F348" i="7"/>
  <c r="F346" i="7"/>
  <c r="G306" i="7"/>
  <c r="F306" i="7"/>
  <c r="G296" i="7"/>
  <c r="F296" i="7"/>
  <c r="G289" i="7"/>
  <c r="F289" i="7"/>
  <c r="G286" i="7"/>
  <c r="F286" i="7"/>
  <c r="G280" i="7"/>
  <c r="G279" i="7" s="1"/>
  <c r="G278" i="7" s="1"/>
  <c r="F280" i="7"/>
  <c r="F279" i="7" s="1"/>
  <c r="F278" i="7" s="1"/>
  <c r="G220" i="7"/>
  <c r="G219" i="7" s="1"/>
  <c r="G218" i="7" s="1"/>
  <c r="F220" i="7"/>
  <c r="F219" i="7" s="1"/>
  <c r="F218" i="7" s="1"/>
  <c r="G215" i="7"/>
  <c r="G214" i="7" s="1"/>
  <c r="F215" i="7"/>
  <c r="F214" i="7" s="1"/>
  <c r="G208" i="7"/>
  <c r="F208" i="7"/>
  <c r="G198" i="7"/>
  <c r="F198" i="7"/>
  <c r="G191" i="7"/>
  <c r="F191" i="7"/>
  <c r="G187" i="7"/>
  <c r="F187" i="7"/>
  <c r="G157" i="7"/>
  <c r="G156" i="7" s="1"/>
  <c r="G155" i="7" s="1"/>
  <c r="G153" i="7" s="1"/>
  <c r="G152" i="7" s="1"/>
  <c r="F157" i="7"/>
  <c r="F156" i="7" s="1"/>
  <c r="F155" i="7" s="1"/>
  <c r="F153" i="7" s="1"/>
  <c r="F152" i="7" s="1"/>
  <c r="F133" i="7"/>
  <c r="F132" i="7" s="1"/>
  <c r="F129" i="7"/>
  <c r="F127" i="7"/>
  <c r="F125" i="7"/>
  <c r="F104" i="7"/>
  <c r="F103" i="7" s="1"/>
  <c r="F102" i="7" s="1"/>
  <c r="F100" i="7" s="1"/>
  <c r="G82" i="7"/>
  <c r="G81" i="7" s="1"/>
  <c r="G80" i="7" s="1"/>
  <c r="F82" i="7"/>
  <c r="F81" i="7" s="1"/>
  <c r="F80" i="7" s="1"/>
  <c r="G75" i="7"/>
  <c r="G74" i="7" s="1"/>
  <c r="G73" i="7" s="1"/>
  <c r="G71" i="7" s="1"/>
  <c r="F75" i="7"/>
  <c r="F74" i="7" s="1"/>
  <c r="F73" i="7" s="1"/>
  <c r="F71" i="7" s="1"/>
  <c r="G69" i="7"/>
  <c r="G67" i="7"/>
  <c r="G63" i="7"/>
  <c r="G59" i="7"/>
  <c r="F69" i="7"/>
  <c r="F67" i="7"/>
  <c r="F63" i="7"/>
  <c r="F59" i="7"/>
  <c r="G49" i="7"/>
  <c r="G47" i="7"/>
  <c r="F49" i="7"/>
  <c r="F47" i="7"/>
  <c r="G41" i="7"/>
  <c r="G40" i="7" s="1"/>
  <c r="G29" i="7"/>
  <c r="G20" i="7"/>
  <c r="G15" i="7"/>
  <c r="G11" i="7"/>
  <c r="F41" i="7"/>
  <c r="F40" i="7" s="1"/>
  <c r="F29" i="7"/>
  <c r="F20" i="7"/>
  <c r="F15" i="7"/>
  <c r="F11" i="7"/>
  <c r="F237" i="7"/>
  <c r="F235" i="7"/>
  <c r="G237" i="7"/>
  <c r="G235" i="7"/>
  <c r="G231" i="7"/>
  <c r="G229" i="7"/>
  <c r="G227" i="7"/>
  <c r="E385" i="7"/>
  <c r="E384" i="7" s="1"/>
  <c r="E383" i="7" s="1"/>
  <c r="E280" i="7"/>
  <c r="E279" i="7" s="1"/>
  <c r="E278" i="7" s="1"/>
  <c r="E296" i="7"/>
  <c r="I276" i="7" l="1"/>
  <c r="H276" i="7"/>
  <c r="H7" i="7"/>
  <c r="H6" i="7" s="1"/>
  <c r="I225" i="7"/>
  <c r="H225" i="7"/>
  <c r="G234" i="7"/>
  <c r="F226" i="7"/>
  <c r="G285" i="7"/>
  <c r="G284" i="7" s="1"/>
  <c r="F46" i="7"/>
  <c r="F45" i="7" s="1"/>
  <c r="F43" i="7" s="1"/>
  <c r="G78" i="7"/>
  <c r="F78" i="7"/>
  <c r="F234" i="7"/>
  <c r="G58" i="7"/>
  <c r="G57" i="7" s="1"/>
  <c r="G55" i="7" s="1"/>
  <c r="F58" i="7"/>
  <c r="F57" i="7" s="1"/>
  <c r="F55" i="7" s="1"/>
  <c r="G46" i="7"/>
  <c r="G45" i="7" s="1"/>
  <c r="G43" i="7" s="1"/>
  <c r="G10" i="7"/>
  <c r="G9" i="7" s="1"/>
  <c r="F10" i="7"/>
  <c r="F9" i="7" s="1"/>
  <c r="F7" i="7" s="1"/>
  <c r="F6" i="7" s="1"/>
  <c r="G438" i="7"/>
  <c r="F438" i="7"/>
  <c r="F345" i="7"/>
  <c r="F344" i="7" s="1"/>
  <c r="F342" i="7" s="1"/>
  <c r="F285" i="7"/>
  <c r="F284" i="7" s="1"/>
  <c r="G226" i="7"/>
  <c r="G225" i="7" s="1"/>
  <c r="G186" i="7"/>
  <c r="G185" i="7" s="1"/>
  <c r="F186" i="7"/>
  <c r="F185" i="7" s="1"/>
  <c r="F124" i="7"/>
  <c r="F123" i="7" s="1"/>
  <c r="F121" i="7" s="1"/>
  <c r="E220" i="7"/>
  <c r="E219" i="7" s="1"/>
  <c r="E218" i="7" s="1"/>
  <c r="E133" i="7"/>
  <c r="E132" i="7" s="1"/>
  <c r="E129" i="7"/>
  <c r="E127" i="7"/>
  <c r="E125" i="7"/>
  <c r="E167" i="7"/>
  <c r="E166" i="7" s="1"/>
  <c r="E118" i="7"/>
  <c r="E117" i="7" s="1"/>
  <c r="E110" i="7"/>
  <c r="E114" i="7"/>
  <c r="E112" i="7"/>
  <c r="E104" i="7"/>
  <c r="E82" i="7"/>
  <c r="F276" i="7" l="1"/>
  <c r="G276" i="7"/>
  <c r="G54" i="7"/>
  <c r="F225" i="7"/>
  <c r="G7" i="7"/>
  <c r="G6" i="7" s="1"/>
  <c r="F54" i="7"/>
  <c r="E109" i="7"/>
  <c r="E108" i="7" s="1"/>
  <c r="E106" i="7" s="1"/>
  <c r="E124" i="7"/>
  <c r="E123" i="7" s="1"/>
  <c r="E121" i="7" s="1"/>
  <c r="E187" i="7"/>
  <c r="E191" i="7"/>
  <c r="E198" i="7"/>
  <c r="E208" i="7"/>
  <c r="E215" i="7"/>
  <c r="E214" i="7" s="1"/>
  <c r="E227" i="7"/>
  <c r="E229" i="7"/>
  <c r="E231" i="7"/>
  <c r="E235" i="7"/>
  <c r="E237" i="7"/>
  <c r="E242" i="7"/>
  <c r="E246" i="7"/>
  <c r="E250" i="7"/>
  <c r="E252" i="7"/>
  <c r="E258" i="7"/>
  <c r="E262" i="7"/>
  <c r="E264" i="7"/>
  <c r="E286" i="7"/>
  <c r="E289" i="7"/>
  <c r="E306" i="7"/>
  <c r="E311" i="7"/>
  <c r="E313" i="7"/>
  <c r="E316" i="7"/>
  <c r="E320" i="7"/>
  <c r="E325" i="7"/>
  <c r="E330" i="7"/>
  <c r="E334" i="7"/>
  <c r="E333" i="7" s="1"/>
  <c r="E332" i="7" s="1"/>
  <c r="E340" i="7"/>
  <c r="E339" i="7" s="1"/>
  <c r="E338" i="7" s="1"/>
  <c r="E337" i="7" s="1"/>
  <c r="E346" i="7"/>
  <c r="E348" i="7"/>
  <c r="E350" i="7"/>
  <c r="E354" i="7"/>
  <c r="E356" i="7"/>
  <c r="E360" i="7"/>
  <c r="E367" i="7"/>
  <c r="E369" i="7"/>
  <c r="E374" i="7"/>
  <c r="E373" i="7" s="1"/>
  <c r="E372" i="7" s="1"/>
  <c r="E371" i="7" s="1"/>
  <c r="E380" i="7"/>
  <c r="E379" i="7" s="1"/>
  <c r="E378" i="7" s="1"/>
  <c r="E376" i="7" s="1"/>
  <c r="E395" i="7"/>
  <c r="E397" i="7"/>
  <c r="E399" i="7"/>
  <c r="E401" i="7"/>
  <c r="E407" i="7"/>
  <c r="E409" i="7"/>
  <c r="E414" i="7"/>
  <c r="E413" i="7" s="1"/>
  <c r="E412" i="7" s="1"/>
  <c r="E411" i="7" s="1"/>
  <c r="E424" i="7"/>
  <c r="E426" i="7"/>
  <c r="E431" i="7"/>
  <c r="E433" i="7"/>
  <c r="E436" i="7"/>
  <c r="E435" i="7" s="1"/>
  <c r="E442" i="7"/>
  <c r="E441" i="7" s="1"/>
  <c r="E440" i="7" s="1"/>
  <c r="E446" i="7"/>
  <c r="E445" i="7" s="1"/>
  <c r="E444" i="7" s="1"/>
  <c r="E451" i="7"/>
  <c r="E450" i="7" s="1"/>
  <c r="E449" i="7" s="1"/>
  <c r="E448" i="7" s="1"/>
  <c r="E103" i="7"/>
  <c r="E102" i="7" s="1"/>
  <c r="E100" i="7" s="1"/>
  <c r="E89" i="7"/>
  <c r="E91" i="7"/>
  <c r="E93" i="7"/>
  <c r="E97" i="7"/>
  <c r="E96" i="7" s="1"/>
  <c r="E81" i="7"/>
  <c r="E80" i="7" s="1"/>
  <c r="E177" i="7"/>
  <c r="E176" i="7" s="1"/>
  <c r="E175" i="7" s="1"/>
  <c r="E174" i="7" s="1"/>
  <c r="E172" i="7"/>
  <c r="E171" i="7" s="1"/>
  <c r="E170" i="7" s="1"/>
  <c r="E169" i="7" s="1"/>
  <c r="E165" i="7"/>
  <c r="E161" i="7" s="1"/>
  <c r="E160" i="7" s="1"/>
  <c r="E159" i="7" s="1"/>
  <c r="E157" i="7"/>
  <c r="E156" i="7" s="1"/>
  <c r="E155" i="7" s="1"/>
  <c r="E153" i="7" s="1"/>
  <c r="E152" i="7" s="1"/>
  <c r="E75" i="7"/>
  <c r="E74" i="7" s="1"/>
  <c r="E73" i="7" s="1"/>
  <c r="E71" i="7" s="1"/>
  <c r="E67" i="7"/>
  <c r="E63" i="7"/>
  <c r="E59" i="7"/>
  <c r="E69" i="7"/>
  <c r="E47" i="7"/>
  <c r="E49" i="7"/>
  <c r="E41" i="7"/>
  <c r="E40" i="7" s="1"/>
  <c r="E29" i="7"/>
  <c r="E20" i="7"/>
  <c r="E15" i="7"/>
  <c r="E11" i="7"/>
  <c r="E345" i="7" l="1"/>
  <c r="E310" i="7"/>
  <c r="E366" i="7"/>
  <c r="E365" i="7" s="1"/>
  <c r="E363" i="7" s="1"/>
  <c r="E315" i="7"/>
  <c r="E241" i="7"/>
  <c r="E240" i="7" s="1"/>
  <c r="E239" i="7" s="1"/>
  <c r="E186" i="7"/>
  <c r="E185" i="7" s="1"/>
  <c r="E182" i="7" s="1"/>
  <c r="E423" i="7"/>
  <c r="E422" i="7" s="1"/>
  <c r="E421" i="7" s="1"/>
  <c r="E418" i="7" s="1"/>
  <c r="E417" i="7" s="1"/>
  <c r="E88" i="7"/>
  <c r="E87" i="7" s="1"/>
  <c r="E85" i="7" s="1"/>
  <c r="E394" i="7"/>
  <c r="E393" i="7" s="1"/>
  <c r="E392" i="7" s="1"/>
  <c r="E257" i="7"/>
  <c r="E256" i="7" s="1"/>
  <c r="E255" i="7" s="1"/>
  <c r="E285" i="7"/>
  <c r="E284" i="7" s="1"/>
  <c r="E226" i="7"/>
  <c r="E353" i="7"/>
  <c r="E234" i="7"/>
  <c r="E406" i="7"/>
  <c r="E405" i="7" s="1"/>
  <c r="E403" i="7" s="1"/>
  <c r="E46" i="7"/>
  <c r="E45" i="7" s="1"/>
  <c r="E43" i="7" s="1"/>
  <c r="E10" i="7"/>
  <c r="E9" i="7" s="1"/>
  <c r="E438" i="7"/>
  <c r="E430" i="7"/>
  <c r="E429" i="7" s="1"/>
  <c r="E428" i="7" s="1"/>
  <c r="E58" i="7"/>
  <c r="E57" i="7" s="1"/>
  <c r="E55" i="7" s="1"/>
  <c r="E78" i="7"/>
  <c r="E276" i="7" l="1"/>
  <c r="E267" i="7"/>
  <c r="E266" i="7" s="1"/>
  <c r="E309" i="7"/>
  <c r="E308" i="7" s="1"/>
  <c r="E7" i="7"/>
  <c r="E6" i="7" s="1"/>
  <c r="E344" i="7"/>
  <c r="E342" i="7" s="1"/>
  <c r="E225" i="7"/>
  <c r="E223" i="7" s="1"/>
  <c r="E54" i="7"/>
  <c r="E181" i="7" l="1"/>
</calcChain>
</file>

<file path=xl/sharedStrings.xml><?xml version="1.0" encoding="utf-8"?>
<sst xmlns="http://schemas.openxmlformats.org/spreadsheetml/2006/main" count="654" uniqueCount="233">
  <si>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</si>
  <si>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</si>
  <si>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</si>
  <si>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</si>
  <si>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</si>
  <si>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</si>
  <si>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</si>
  <si>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</si>
  <si>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</si>
  <si>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</si>
  <si>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</si>
  <si>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</si>
  <si>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</si>
  <si>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</si>
  <si>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</si>
  <si>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</si>
  <si>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</si>
  <si>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</si>
  <si>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</si>
  <si>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</si>
  <si>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</si>
  <si>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</si>
  <si>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</si>
  <si>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</si>
  <si>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</si>
  <si>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</si>
  <si>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</si>
  <si>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</si>
  <si>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</si>
  <si>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</si>
  <si>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</si>
  <si>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</si>
  <si>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</si>
  <si>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</si>
  <si>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</si>
  <si>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</si>
  <si>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</si>
  <si>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</si>
  <si>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</si>
  <si>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</si>
  <si>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</si>
  <si>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</si>
  <si>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</si>
  <si>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</si>
  <si>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</si>
  <si>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</si>
  <si>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</si>
  <si>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</si>
  <si>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</si>
  <si>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</si>
  <si>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</si>
  <si>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</si>
  <si>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</si>
  <si>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</si>
  <si>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</si>
  <si>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</si>
  <si>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</si>
  <si>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</si>
  <si>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</si>
  <si>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</si>
  <si>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</si>
  <si>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</si>
  <si>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</si>
  <si>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Ostale pomoći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</si>
  <si>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</si>
  <si>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</si>
  <si>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</si>
  <si>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</si>
  <si>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</si>
  <si>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</si>
  <si>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09 Obrazovanje</t>
  </si>
  <si>
    <t>091 Predškolsko i osnovno obrazovanje</t>
  </si>
  <si>
    <t>0912 Osnovno obrazovanje</t>
  </si>
  <si>
    <t>096 Dodatne usluge u obrazovanju</t>
  </si>
  <si>
    <t>Ostale pomoći i darovnice</t>
  </si>
  <si>
    <t>PROGRAM 1001</t>
  </si>
  <si>
    <t>Aktivnost A100001</t>
  </si>
  <si>
    <t>Izvor financiranja 4.1.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</si>
  <si>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</si>
  <si>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</si>
  <si>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</si>
  <si>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</si>
  <si>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energiju</t>
  </si>
  <si>
    <t>Uredski i ostali materijal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</si>
  <si>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</si>
  <si>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</si>
  <si>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</si>
  <si>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</si>
  <si>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</si>
  <si>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</si>
  <si>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</si>
  <si>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</si>
  <si>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</si>
  <si>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</si>
  <si>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</si>
  <si>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</si>
  <si>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</si>
  <si>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</si>
  <si>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</si>
  <si>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</si>
  <si>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naknade-provjera diploma</t>
  </si>
  <si>
    <t>Financijski  rashodi</t>
  </si>
  <si>
    <t>Ostali financijski rashodi</t>
  </si>
  <si>
    <t>Bankarske usluge i usluge platnog prometa</t>
  </si>
  <si>
    <t>Aktivnost A100002</t>
  </si>
  <si>
    <t>MINIMALNI STANDARD U OSNOVNOM ŠKOLSTVU - MATERIJALNI RASHODI</t>
  </si>
  <si>
    <t>TEKUĆE I INVESTICIJSKO ODRŽAVANJE- 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</si>
  <si>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</si>
  <si>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</si>
  <si>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</si>
  <si>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</si>
  <si>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Program 1001</t>
  </si>
  <si>
    <t>POJAČANI STANDARD U ŠKOLSTVU</t>
  </si>
  <si>
    <t>Tekući projekt T100002</t>
  </si>
  <si>
    <t>ŽUPANIJSKA STRUČNA VIJEĆA</t>
  </si>
  <si>
    <t>Uredski materijal i ostali materijalni rashodi</t>
  </si>
  <si>
    <t>Materijal i sirovine</t>
  </si>
  <si>
    <t>Sitan inventar i auto gume</t>
  </si>
  <si>
    <t>Tekući projekti T100003</t>
  </si>
  <si>
    <t>NATJECANJA</t>
  </si>
  <si>
    <t>Naknade za rad predstavničkih i izvršnih tijela, povjerenstva i slično</t>
  </si>
  <si>
    <t>Tekući projekt T100031</t>
  </si>
  <si>
    <t>Plaće za redovan rad</t>
  </si>
  <si>
    <t>Ostali rashodi za zaposlene</t>
  </si>
  <si>
    <t>Doprinosi na plaće</t>
  </si>
  <si>
    <t>Tekući projekt T100041</t>
  </si>
  <si>
    <t>POTICAJ KORIŠTENJA SREDSTAVA IZ FONDOVA EU</t>
  </si>
  <si>
    <t>NOVA ŠKOLSKA SHEMA VOĆA I POVRĆA TE MLIJEKA I MLIJEČNIH PROIZVODA</t>
  </si>
  <si>
    <t>Naknade građanima i kućanstvima na temelju osiguranja i druge naknade</t>
  </si>
  <si>
    <t>Ostale naknade građanima i kućanstvima iz proračuna</t>
  </si>
  <si>
    <t>Naknade građanima i kućanstvima iz EU sredstava - Školska shema I Medni dan</t>
  </si>
  <si>
    <t>Tekući projekt T100011</t>
  </si>
  <si>
    <t>Tekući projekt T100001</t>
  </si>
  <si>
    <t xml:space="preserve">KAPITALNO ULAGANJE </t>
  </si>
  <si>
    <t>OPREMA ŠKOLA</t>
  </si>
  <si>
    <t xml:space="preserve">DODATNA ULAGANJA </t>
  </si>
  <si>
    <t>Rashodi za dodatna ulaganja na nefinancijskoj imovini</t>
  </si>
  <si>
    <t>Dodatna ulaganja na građevinskim objektima</t>
  </si>
  <si>
    <t>Program 1003</t>
  </si>
  <si>
    <t>TEKUĆE I INVESTICIJSKO ODRŽAVANJE U ŠKOLSTVO</t>
  </si>
  <si>
    <t>PROGRAM OSNOVNIH ŠKOLA IZVAN ŽUPANIJSKOG PRORAČUNA</t>
  </si>
  <si>
    <t>Službena, radna i zaštitna odjeća i obuća</t>
  </si>
  <si>
    <t>Članarine</t>
  </si>
  <si>
    <t>Pristojbe i naknade-nezap.invalida</t>
  </si>
  <si>
    <t>Troškovi sudskih postupaka</t>
  </si>
  <si>
    <t>Financijski rashodi</t>
  </si>
  <si>
    <t>Bankarske usluge i usluge platnog prom.</t>
  </si>
  <si>
    <t>Zatezne kamate</t>
  </si>
  <si>
    <t>ADMINISTRATIVNO, TEHNIČKO I STRUČNO OSOBLJE</t>
  </si>
  <si>
    <t>Plaće (bruto)</t>
  </si>
  <si>
    <t>Doprinos za obvezno zdravstveno osiguranje</t>
  </si>
  <si>
    <t>Doprinos za obvezno zdravstveno osiguranje u slučaju nezaposlenosti - tužbe</t>
  </si>
  <si>
    <t>Pristojbe i naknade</t>
  </si>
  <si>
    <t>ŠKOLSKA KUHINJA</t>
  </si>
  <si>
    <t>Materijal za tekuće i investicijsko održavanje</t>
  </si>
  <si>
    <t>Tekući projekt T100004</t>
  </si>
  <si>
    <t>ŠKOLSKI ŠPORTSKI KLUB</t>
  </si>
  <si>
    <t>Plaće</t>
  </si>
  <si>
    <t>Plaće za redovni rad</t>
  </si>
  <si>
    <t>Doprinosi za obvezno zdrav.osiguranje</t>
  </si>
  <si>
    <t>Uredski materijal i ostali mater.rashodi</t>
  </si>
  <si>
    <t>Sitan inventar</t>
  </si>
  <si>
    <t>Službena odjeća i obuća</t>
  </si>
  <si>
    <t>Usluge tekućeg i investic.održavanja</t>
  </si>
  <si>
    <t>Postrojenja i oprema</t>
  </si>
  <si>
    <t>Uredska oprema i namještaj</t>
  </si>
  <si>
    <t>Sportska i glazbena oprema</t>
  </si>
  <si>
    <t>Tekući projekt T100005</t>
  </si>
  <si>
    <t>OBLJETNICA ŠKOLE</t>
  </si>
  <si>
    <t>Tekući projekt T10006</t>
  </si>
  <si>
    <t>PRODUŽENI BORAVAK</t>
  </si>
  <si>
    <t>Uredski materijal i ost. Materijal</t>
  </si>
  <si>
    <t>Tekući projekt T100008</t>
  </si>
  <si>
    <t>UČENIČKE ZADRUGE</t>
  </si>
  <si>
    <t>Tekući projekt T100009</t>
  </si>
  <si>
    <t>OSTALE IZVANUČIONIČKE AKTIVNOSTI</t>
  </si>
  <si>
    <t>Tekući projekt T100010</t>
  </si>
  <si>
    <t>Tekući projekt T100012</t>
  </si>
  <si>
    <t>Rashodi za nefinancijsku imovinu</t>
  </si>
  <si>
    <t>Rashodi za nabavu proizvodne dugotrajne imovine</t>
  </si>
  <si>
    <t>Postrojenje i oprema</t>
  </si>
  <si>
    <t>Knjige, umjetnička djela i ostale izložbene vrijednosti</t>
  </si>
  <si>
    <t>Knjige</t>
  </si>
  <si>
    <t>Tekući projekt T100013</t>
  </si>
  <si>
    <t>DODATNA ULAGANJA</t>
  </si>
  <si>
    <t>TEKUĆE I INVESTICIJSKO ODRŽAVANJE</t>
  </si>
  <si>
    <t>Materijal za tekuće i inv.održavanje</t>
  </si>
  <si>
    <t>Usluge tekućeg i investicijs.održavanja</t>
  </si>
  <si>
    <t>Tekući projekt T100019</t>
  </si>
  <si>
    <t>PRIJEVOZ UČENIKA S TEŠKOĆAMA</t>
  </si>
  <si>
    <t>Naknade građanima i kućanstvima u novcu</t>
  </si>
  <si>
    <t>Tekući projekt T100020</t>
  </si>
  <si>
    <t>NABAVA UDŽBENIKA</t>
  </si>
  <si>
    <t>Naknada građanima i kućanstvima na temelju osiguranja i druge naknade</t>
  </si>
  <si>
    <t>Ostale naknade građanima i kućanstvima u naravi</t>
  </si>
  <si>
    <t>Knjige-UDŽBENICI NISU RADNI</t>
  </si>
  <si>
    <t>Tekući projekt T100023</t>
  </si>
  <si>
    <t>PROVEDBA KURIKULARNE REFORME</t>
  </si>
  <si>
    <t>Naknada za prijevoz, rad nat. i odvojeni život</t>
  </si>
  <si>
    <t>Rashodi za nabavu proizved. dugotrajne imovine</t>
  </si>
  <si>
    <t>Izvor financiranja ZŽ</t>
  </si>
  <si>
    <t>Tekući projekti T100004</t>
  </si>
  <si>
    <t>Doprinos za obvezno zdravst. osiguranje u slučaju nezap.i - tužbe</t>
  </si>
  <si>
    <t>e- tehničar</t>
  </si>
  <si>
    <t>Naknada za prijevoz, rad na terenu i odv. život</t>
  </si>
  <si>
    <t>prijevoz na posao</t>
  </si>
  <si>
    <t>Intelektulane usluge</t>
  </si>
  <si>
    <t>Prsten potpore III</t>
  </si>
  <si>
    <t>Prsten potpore IV</t>
  </si>
  <si>
    <t>decentralizirana sredstva -OŠ</t>
  </si>
  <si>
    <t>Tekući projekt T100054</t>
  </si>
  <si>
    <t>Prsten potpore V</t>
  </si>
  <si>
    <t>Izvor financiranja 3.</t>
  </si>
  <si>
    <t>VLASTITI PRIHODI</t>
  </si>
  <si>
    <t>VLASTITI PRIHODI - OŠ</t>
  </si>
  <si>
    <t>Izvor financiranja 3.3.</t>
  </si>
  <si>
    <t>Uređaji, strojevi i oprema za ost namjene</t>
  </si>
  <si>
    <t>Izvor financiranja 5.K.</t>
  </si>
  <si>
    <t>POMOĆI - OŠ</t>
  </si>
  <si>
    <t>Izvor financiranja 4.L.</t>
  </si>
  <si>
    <t>PRIHODI ZA POSEBNE NAMJENE - OŠ</t>
  </si>
  <si>
    <t>Izvor financiranja 6.3.</t>
  </si>
  <si>
    <t>DONACIJE - OŠ</t>
  </si>
  <si>
    <t>OSPOSOBLJAVANJE BEZ ZASNIVANJA RADNOG ODNOSA</t>
  </si>
  <si>
    <t>Tekući projekt T100055</t>
  </si>
  <si>
    <t>Prsten potpore Vi</t>
  </si>
  <si>
    <t>Donacije</t>
  </si>
  <si>
    <t>Ostale usluge za komunikaciju i prijevoz</t>
  </si>
  <si>
    <t>Decentralizirana sredstva - OŠ</t>
  </si>
  <si>
    <t>Izvor financiranja 1.1.</t>
  </si>
  <si>
    <t>KLASA: 400-02/22-01/01</t>
  </si>
  <si>
    <t>URBROJ: 238/03-33-01-22-1</t>
  </si>
  <si>
    <t>Šenkovec, 29.12.2022.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</si>
</sst>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33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1" fillId="0" borderId="3" xfId="0" applyFont="1" applyBorder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0" fillId="0" borderId="3" xfId="0" applyBorder="1" applyAlignment="1">
      <alignment horizontal="left" vertical="top"/>
    </xf>
    <xf numFmtId="0" fontId="3" fillId="0" borderId="3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left" vertical="center" indent="1"/>
    </xf>
    <xf numFmtId="0" fontId="3" fillId="2" borderId="2" xfId="0" applyNumberFormat="1" applyFont="1" applyFill="1" applyBorder="1" applyAlignment="1" applyProtection="1">
      <alignment horizontal="left" vertical="center" indent="1"/>
    </xf>
    <xf numFmtId="0" fontId="3" fillId="2" borderId="4" xfId="0" applyNumberFormat="1" applyFont="1" applyFill="1" applyBorder="1" applyAlignment="1" applyProtection="1">
      <alignment horizontal="left" vertical="center" indent="1"/>
    </xf>
    <xf numFmtId="0" fontId="23" fillId="0" borderId="3" xfId="1" applyFont="1" applyFill="1" applyBorder="1" applyAlignment="1">
      <alignment horizontal="left" vertical="center" wrapText="1" readingOrder="1"/>
    </xf>
    <xf numFmtId="0" fontId="23" fillId="0" borderId="2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left" vertical="center" wrapText="1" readingOrder="1"/>
    </xf>
    <xf numFmtId="0" fontId="6" fillId="2" borderId="1" xfId="0" applyNumberFormat="1" applyFont="1" applyFill="1" applyBorder="1" applyAlignment="1" applyProtection="1">
      <alignment vertical="center"/>
    </xf>
    <xf numFmtId="0" fontId="26" fillId="0" borderId="3" xfId="1" applyFont="1" applyBorder="1" applyAlignment="1">
      <alignment vertical="center" wrapText="1" readingOrder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0" fillId="5" borderId="0" xfId="0" applyFill="1"/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0" fillId="7" borderId="0" xfId="0" applyFill="1"/>
    <xf numFmtId="0" fontId="3" fillId="8" borderId="1" xfId="0" applyNumberFormat="1" applyFont="1" applyFill="1" applyBorder="1" applyAlignment="1" applyProtection="1">
      <alignment horizontal="left" vertical="center" wrapText="1" indent="1"/>
    </xf>
    <xf numFmtId="0" fontId="6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6" fillId="8" borderId="3" xfId="0" applyNumberFormat="1" applyFont="1" applyFill="1" applyBorder="1" applyAlignment="1" applyProtection="1">
      <alignment wrapText="1"/>
    </xf>
    <xf numFmtId="0" fontId="0" fillId="8" borderId="0" xfId="0" applyFill="1"/>
    <xf numFmtId="0" fontId="3" fillId="7" borderId="1" xfId="0" applyNumberFormat="1" applyFont="1" applyFill="1" applyBorder="1" applyAlignment="1" applyProtection="1">
      <alignment horizontal="left" vertical="center" wrapText="1" indent="1"/>
    </xf>
    <xf numFmtId="0" fontId="6" fillId="7" borderId="2" xfId="0" applyNumberFormat="1" applyFont="1" applyFill="1" applyBorder="1" applyAlignment="1" applyProtection="1">
      <alignment horizontal="center" wrapText="1"/>
    </xf>
    <xf numFmtId="0" fontId="3" fillId="7" borderId="4" xfId="0" applyNumberFormat="1" applyFont="1" applyFill="1" applyBorder="1" applyAlignment="1" applyProtection="1">
      <alignment horizontal="left" vertical="center" wrapText="1" indent="1"/>
    </xf>
    <xf numFmtId="0" fontId="6" fillId="7" borderId="3" xfId="0" applyNumberFormat="1" applyFont="1" applyFill="1" applyBorder="1" applyAlignment="1" applyProtection="1">
      <alignment wrapText="1"/>
    </xf>
    <xf numFmtId="0" fontId="6" fillId="8" borderId="2" xfId="0" applyNumberFormat="1" applyFont="1" applyFill="1" applyBorder="1" applyAlignment="1" applyProtection="1">
      <alignment horizontal="center" wrapText="1"/>
    </xf>
    <xf numFmtId="0" fontId="6" fillId="8" borderId="1" xfId="0" applyNumberFormat="1" applyFont="1" applyFill="1" applyBorder="1" applyAlignment="1" applyProtection="1">
      <alignment horizontal="left" vertical="center" wrapText="1" indent="1"/>
    </xf>
    <xf numFmtId="0" fontId="6" fillId="8" borderId="4" xfId="0" applyNumberFormat="1" applyFont="1" applyFill="1" applyBorder="1" applyAlignment="1" applyProtection="1">
      <alignment horizontal="left" vertical="center" wrapText="1" inden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0" fillId="9" borderId="0" xfId="0" applyFill="1"/>
    <xf numFmtId="0" fontId="6" fillId="9" borderId="3" xfId="0" applyNumberFormat="1" applyFont="1" applyFill="1" applyBorder="1" applyAlignment="1" applyProtection="1">
      <alignment wrapText="1"/>
    </xf>
    <xf numFmtId="0" fontId="6" fillId="9" borderId="4" xfId="0" applyNumberFormat="1" applyFont="1" applyFill="1" applyBorder="1" applyAlignment="1" applyProtection="1">
      <alignment wrapText="1"/>
    </xf>
    <xf numFmtId="0" fontId="6" fillId="9" borderId="1" xfId="0" applyNumberFormat="1" applyFont="1" applyFill="1" applyBorder="1" applyAlignment="1" applyProtection="1">
      <alignment vertical="center"/>
    </xf>
    <xf numFmtId="0" fontId="6" fillId="9" borderId="2" xfId="0" applyNumberFormat="1" applyFont="1" applyFill="1" applyBorder="1" applyAlignment="1" applyProtection="1">
      <alignment horizontal="left" vertical="center" wrapText="1" indent="1"/>
    </xf>
    <xf numFmtId="0" fontId="6" fillId="9" borderId="4" xfId="0" applyNumberFormat="1" applyFont="1" applyFill="1" applyBorder="1" applyAlignment="1" applyProtection="1">
      <alignment horizontal="left" vertical="center" wrapText="1" indent="1"/>
    </xf>
    <xf numFmtId="0" fontId="6" fillId="10" borderId="4" xfId="0" applyNumberFormat="1" applyFont="1" applyFill="1" applyBorder="1" applyAlignment="1" applyProtection="1">
      <alignment horizontal="left" vertical="center" wrapText="1"/>
    </xf>
    <xf numFmtId="0" fontId="0" fillId="10" borderId="0" xfId="0" applyFill="1"/>
    <xf numFmtId="0" fontId="6" fillId="10" borderId="1" xfId="0" applyNumberFormat="1" applyFont="1" applyFill="1" applyBorder="1" applyAlignment="1" applyProtection="1">
      <alignment vertical="center"/>
    </xf>
    <xf numFmtId="0" fontId="6" fillId="10" borderId="2" xfId="0" applyNumberFormat="1" applyFont="1" applyFill="1" applyBorder="1" applyAlignment="1" applyProtection="1">
      <alignment horizontal="left" vertical="center" wrapText="1" indent="1"/>
    </xf>
    <xf numFmtId="0" fontId="6" fillId="10" borderId="4" xfId="0" applyNumberFormat="1" applyFont="1" applyFill="1" applyBorder="1" applyAlignment="1" applyProtection="1">
      <alignment horizontal="left" vertical="center" wrapText="1" indent="1"/>
    </xf>
    <xf numFmtId="0" fontId="6" fillId="10" borderId="4" xfId="0" applyNumberFormat="1" applyFont="1" applyFill="1" applyBorder="1" applyAlignment="1" applyProtection="1">
      <alignment wrapText="1"/>
    </xf>
    <xf numFmtId="0" fontId="6" fillId="10" borderId="1" xfId="0" applyNumberFormat="1" applyFont="1" applyFill="1" applyBorder="1" applyAlignment="1" applyProtection="1">
      <alignment horizontal="left" vertical="center" indent="1"/>
    </xf>
    <xf numFmtId="0" fontId="6" fillId="11" borderId="1" xfId="0" applyNumberFormat="1" applyFont="1" applyFill="1" applyBorder="1" applyAlignment="1" applyProtection="1">
      <alignment vertical="center"/>
    </xf>
    <xf numFmtId="0" fontId="6" fillId="11" borderId="2" xfId="0" applyNumberFormat="1" applyFont="1" applyFill="1" applyBorder="1" applyAlignment="1" applyProtection="1">
      <alignment horizontal="left" vertical="center" wrapText="1" indent="1"/>
    </xf>
    <xf numFmtId="0" fontId="6" fillId="11" borderId="4" xfId="0" applyNumberFormat="1" applyFont="1" applyFill="1" applyBorder="1" applyAlignment="1" applyProtection="1">
      <alignment horizontal="left" vertical="center" wrapText="1" indent="1"/>
    </xf>
    <xf numFmtId="0" fontId="6" fillId="11" borderId="4" xfId="0" applyNumberFormat="1" applyFont="1" applyFill="1" applyBorder="1" applyAlignment="1" applyProtection="1">
      <alignment wrapText="1"/>
    </xf>
    <xf numFmtId="0" fontId="0" fillId="11" borderId="0" xfId="0" applyFill="1"/>
    <xf numFmtId="0" fontId="3" fillId="10" borderId="1" xfId="0" applyNumberFormat="1" applyFont="1" applyFill="1" applyBorder="1" applyAlignment="1" applyProtection="1">
      <alignment horizontal="left" vertical="center" indent="1"/>
    </xf>
    <xf numFmtId="0" fontId="3" fillId="10" borderId="2" xfId="0" applyNumberFormat="1" applyFont="1" applyFill="1" applyBorder="1" applyAlignment="1" applyProtection="1">
      <alignment horizontal="left" vertical="center" wrapText="1" indent="1"/>
    </xf>
    <xf numFmtId="0" fontId="3" fillId="10" borderId="4" xfId="0" applyNumberFormat="1" applyFont="1" applyFill="1" applyBorder="1" applyAlignment="1" applyProtection="1">
      <alignment horizontal="left" vertical="center" wrapText="1" indent="1"/>
    </xf>
    <xf numFmtId="0" fontId="3" fillId="10" borderId="3" xfId="0" applyNumberFormat="1" applyFont="1" applyFill="1" applyBorder="1" applyAlignment="1" applyProtection="1">
      <alignment wrapText="1"/>
    </xf>
    <xf numFmtId="0" fontId="3" fillId="11" borderId="2" xfId="0" applyNumberFormat="1" applyFont="1" applyFill="1" applyBorder="1" applyAlignment="1" applyProtection="1">
      <alignment horizontal="left" vertical="center" wrapText="1" indent="1"/>
    </xf>
    <xf numFmtId="0" fontId="3" fillId="11" borderId="4" xfId="0" applyNumberFormat="1" applyFont="1" applyFill="1" applyBorder="1" applyAlignment="1" applyProtection="1">
      <alignment horizontal="left" vertical="center" wrapText="1" indent="1"/>
    </xf>
    <xf numFmtId="0" fontId="6" fillId="11" borderId="3" xfId="0" applyNumberFormat="1" applyFont="1" applyFill="1" applyBorder="1" applyAlignment="1" applyProtection="1">
      <alignment wrapText="1"/>
    </xf>
    <xf numFmtId="0" fontId="6" fillId="11" borderId="1" xfId="0" applyNumberFormat="1" applyFont="1" applyFill="1" applyBorder="1" applyAlignment="1" applyProtection="1">
      <alignment horizontal="left" vertical="center" indent="1"/>
    </xf>
    <xf numFmtId="0" fontId="3" fillId="11" borderId="4" xfId="0" applyNumberFormat="1" applyFont="1" applyFill="1" applyBorder="1" applyAlignment="1" applyProtection="1">
      <alignment wrapText="1"/>
    </xf>
    <xf numFmtId="0" fontId="6" fillId="10" borderId="2" xfId="0" applyNumberFormat="1" applyFont="1" applyFill="1" applyBorder="1" applyAlignment="1" applyProtection="1">
      <alignment horizontal="left" vertical="center" indent="1"/>
    </xf>
    <xf numFmtId="0" fontId="3" fillId="12" borderId="2" xfId="0" applyNumberFormat="1" applyFont="1" applyFill="1" applyBorder="1" applyAlignment="1" applyProtection="1">
      <alignment horizontal="left" vertical="center" indent="1"/>
    </xf>
    <xf numFmtId="0" fontId="6" fillId="12" borderId="4" xfId="0" applyNumberFormat="1" applyFont="1" applyFill="1" applyBorder="1" applyAlignment="1" applyProtection="1">
      <alignment wrapText="1"/>
    </xf>
    <xf numFmtId="0" fontId="0" fillId="12" borderId="0" xfId="0" applyFill="1"/>
    <xf numFmtId="0" fontId="3" fillId="12" borderId="2" xfId="0" applyNumberFormat="1" applyFont="1" applyFill="1" applyBorder="1" applyAlignment="1" applyProtection="1">
      <alignment horizontal="left" vertical="center" wrapText="1" indent="1"/>
    </xf>
    <xf numFmtId="0" fontId="3" fillId="12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6" fillId="5" borderId="2" xfId="0" applyNumberFormat="1" applyFont="1" applyFill="1" applyBorder="1" applyAlignment="1" applyProtection="1">
      <alignment horizontal="center" wrapTex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6" fillId="5" borderId="3" xfId="0" applyNumberFormat="1" applyFont="1" applyFill="1" applyBorder="1" applyAlignment="1" applyProtection="1">
      <alignment wrapTex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21" fillId="5" borderId="3" xfId="0" applyNumberFormat="1" applyFont="1" applyFill="1" applyBorder="1" applyAlignment="1" applyProtection="1">
      <alignment wrapText="1"/>
    </xf>
    <xf numFmtId="0" fontId="6" fillId="5" borderId="1" xfId="0" applyNumberFormat="1" applyFont="1" applyFill="1" applyBorder="1" applyAlignment="1" applyProtection="1">
      <alignment horizontal="left" vertical="center" wrapText="1" indent="1"/>
    </xf>
    <xf numFmtId="0" fontId="6" fillId="5" borderId="2" xfId="0" applyNumberFormat="1" applyFont="1" applyFill="1" applyBorder="1" applyAlignment="1" applyProtection="1">
      <alignment horizontal="left" vertical="center" wrapText="1" indent="1"/>
    </xf>
    <xf numFmtId="0" fontId="6" fillId="5" borderId="4" xfId="0" applyNumberFormat="1" applyFont="1" applyFill="1" applyBorder="1" applyAlignment="1" applyProtection="1">
      <alignment horizontal="left" vertical="center" wrapText="1" indent="1"/>
    </xf>
    <xf numFmtId="0" fontId="6" fillId="5" borderId="4" xfId="0" applyNumberFormat="1" applyFont="1" applyFill="1" applyBorder="1" applyAlignment="1" applyProtection="1">
      <alignment wrapText="1"/>
    </xf>
    <xf numFmtId="0" fontId="22" fillId="5" borderId="2" xfId="1" applyFont="1" applyFill="1" applyBorder="1" applyAlignment="1">
      <alignment horizontal="center" vertical="center" wrapText="1"/>
    </xf>
    <xf numFmtId="0" fontId="22" fillId="5" borderId="3" xfId="1" applyFont="1" applyFill="1" applyBorder="1" applyAlignment="1">
      <alignment horizontal="left" vertical="center" wrapText="1" readingOrder="1"/>
    </xf>
    <xf numFmtId="0" fontId="24" fillId="5" borderId="2" xfId="1" applyFont="1" applyFill="1" applyBorder="1" applyAlignment="1">
      <alignment horizontal="center" vertical="center" wrapText="1"/>
    </xf>
    <xf numFmtId="0" fontId="24" fillId="5" borderId="4" xfId="1" applyFont="1" applyFill="1" applyBorder="1" applyAlignment="1">
      <alignment horizontal="left" vertical="center" wrapText="1" readingOrder="1"/>
    </xf>
    <xf numFmtId="0" fontId="25" fillId="13" borderId="3" xfId="1" applyFont="1" applyFill="1" applyBorder="1" applyAlignment="1">
      <alignment vertical="center" wrapText="1" readingOrder="1"/>
    </xf>
    <xf numFmtId="0" fontId="21" fillId="5" borderId="2" xfId="0" applyNumberFormat="1" applyFont="1" applyFill="1" applyBorder="1" applyAlignment="1" applyProtection="1">
      <alignment horizontal="center" wrapText="1"/>
    </xf>
    <xf numFmtId="0" fontId="24" fillId="5" borderId="3" xfId="1" applyFont="1" applyFill="1" applyBorder="1" applyAlignment="1">
      <alignment horizontal="left" vertical="center" wrapText="1" readingOrder="1"/>
    </xf>
    <xf numFmtId="0" fontId="6" fillId="14" borderId="4" xfId="0" applyNumberFormat="1" applyFont="1" applyFill="1" applyBorder="1" applyAlignment="1" applyProtection="1">
      <alignment horizontal="left" vertical="center" wrapText="1"/>
    </xf>
    <xf numFmtId="0" fontId="0" fillId="14" borderId="0" xfId="0" applyFill="1"/>
    <xf numFmtId="0" fontId="6" fillId="8" borderId="2" xfId="0" applyNumberFormat="1" applyFont="1" applyFill="1" applyBorder="1" applyAlignment="1" applyProtection="1">
      <alignment horizontal="left" vertical="center" wrapText="1" indent="1"/>
    </xf>
    <xf numFmtId="0" fontId="6" fillId="8" borderId="4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1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21" fillId="8" borderId="3" xfId="0" applyNumberFormat="1" applyFont="1" applyFill="1" applyBorder="1" applyAlignment="1" applyProtection="1">
      <alignment wrapText="1"/>
    </xf>
    <xf numFmtId="0" fontId="6" fillId="8" borderId="4" xfId="0" applyNumberFormat="1" applyFont="1" applyFill="1" applyBorder="1" applyAlignment="1" applyProtection="1">
      <alignment wrapText="1"/>
    </xf>
    <xf numFmtId="0" fontId="22" fillId="8" borderId="2" xfId="1" applyFont="1" applyFill="1" applyBorder="1" applyAlignment="1">
      <alignment horizontal="center" vertical="center" wrapText="1"/>
    </xf>
    <xf numFmtId="0" fontId="22" fillId="8" borderId="3" xfId="1" applyFont="1" applyFill="1" applyBorder="1" applyAlignment="1">
      <alignment horizontal="left" vertical="center" wrapText="1" readingOrder="1"/>
    </xf>
    <xf numFmtId="0" fontId="24" fillId="8" borderId="2" xfId="1" applyFont="1" applyFill="1" applyBorder="1" applyAlignment="1">
      <alignment horizontal="center" vertical="center" wrapText="1"/>
    </xf>
    <xf numFmtId="0" fontId="24" fillId="8" borderId="4" xfId="1" applyFont="1" applyFill="1" applyBorder="1" applyAlignment="1">
      <alignment horizontal="left" vertical="center" wrapText="1" readingOrder="1"/>
    </xf>
    <xf numFmtId="0" fontId="3" fillId="14" borderId="1" xfId="0" applyNumberFormat="1" applyFont="1" applyFill="1" applyBorder="1" applyAlignment="1" applyProtection="1">
      <alignment horizontal="left" vertical="center" wrapText="1" indent="1"/>
    </xf>
    <xf numFmtId="0" fontId="6" fillId="14" borderId="2" xfId="0" applyNumberFormat="1" applyFont="1" applyFill="1" applyBorder="1" applyAlignment="1" applyProtection="1">
      <alignment horizontal="left" vertical="center" wrapText="1" indent="1"/>
    </xf>
    <xf numFmtId="0" fontId="3" fillId="14" borderId="4" xfId="0" applyNumberFormat="1" applyFont="1" applyFill="1" applyBorder="1" applyAlignment="1" applyProtection="1">
      <alignment horizontal="left" vertical="center" wrapText="1" indent="1"/>
    </xf>
    <xf numFmtId="0" fontId="6" fillId="14" borderId="4" xfId="0" applyNumberFormat="1" applyFont="1" applyFill="1" applyBorder="1" applyAlignment="1" applyProtection="1">
      <alignment wrapText="1"/>
    </xf>
    <xf numFmtId="0" fontId="25" fillId="8" borderId="3" xfId="1" applyFont="1" applyFill="1" applyBorder="1" applyAlignment="1">
      <alignment vertical="center" wrapText="1" readingOrder="1"/>
    </xf>
    <xf numFmtId="0" fontId="21" fillId="8" borderId="2" xfId="0" applyNumberFormat="1" applyFont="1" applyFill="1" applyBorder="1" applyAlignment="1" applyProtection="1">
      <alignment horizontal="center" wrapText="1"/>
    </xf>
    <xf numFmtId="0" fontId="3" fillId="8" borderId="3" xfId="0" applyNumberFormat="1" applyFont="1" applyFill="1" applyBorder="1" applyAlignment="1" applyProtection="1">
      <alignment wrapText="1"/>
    </xf>
    <xf numFmtId="0" fontId="24" fillId="8" borderId="3" xfId="1" applyFont="1" applyFill="1" applyBorder="1" applyAlignment="1">
      <alignment horizontal="left" vertical="center" wrapText="1" readingOrder="1"/>
    </xf>
    <xf numFmtId="0" fontId="24" fillId="11" borderId="2" xfId="1" applyFont="1" applyFill="1" applyBorder="1" applyAlignment="1">
      <alignment horizontal="center" vertical="center" wrapText="1"/>
    </xf>
    <xf numFmtId="0" fontId="24" fillId="11" borderId="4" xfId="1" applyFont="1" applyFill="1" applyBorder="1" applyAlignment="1">
      <alignment horizontal="left" vertical="center" wrapText="1" readingOrder="1"/>
    </xf>
    <xf numFmtId="0" fontId="23" fillId="11" borderId="2" xfId="1" applyFont="1" applyFill="1" applyBorder="1" applyAlignment="1">
      <alignment horizontal="center" vertical="center" wrapText="1"/>
    </xf>
    <xf numFmtId="0" fontId="23" fillId="11" borderId="4" xfId="1" applyFont="1" applyFill="1" applyBorder="1" applyAlignment="1">
      <alignment horizontal="left" vertical="center" wrapText="1" readingOrder="1"/>
    </xf>
    <xf numFmtId="0" fontId="6" fillId="11" borderId="1" xfId="0" applyNumberFormat="1" applyFont="1" applyFill="1" applyBorder="1" applyAlignment="1" applyProtection="1"/>
    <xf numFmtId="0" fontId="6" fillId="14" borderId="4" xfId="0" applyNumberFormat="1" applyFont="1" applyFill="1" applyBorder="1" applyAlignment="1" applyProtection="1">
      <alignment horizontal="left" vertical="center" wrapText="1" indent="1"/>
    </xf>
    <xf numFmtId="0" fontId="6" fillId="14" borderId="3" xfId="0" applyNumberFormat="1" applyFont="1" applyFill="1" applyBorder="1" applyAlignment="1" applyProtection="1">
      <alignment wrapText="1"/>
    </xf>
    <xf numFmtId="0" fontId="6" fillId="14" borderId="2" xfId="0" applyNumberFormat="1" applyFont="1" applyFill="1" applyBorder="1" applyAlignment="1" applyProtection="1">
      <alignment horizontal="center" wrapText="1"/>
    </xf>
    <xf numFmtId="0" fontId="6" fillId="14" borderId="1" xfId="0" applyNumberFormat="1" applyFont="1" applyFill="1" applyBorder="1" applyAlignment="1" applyProtection="1">
      <alignment horizontal="left" vertical="center" wrapText="1" indent="1"/>
    </xf>
    <xf numFmtId="0" fontId="21" fillId="14" borderId="2" xfId="0" applyNumberFormat="1" applyFont="1" applyFill="1" applyBorder="1" applyAlignment="1" applyProtection="1">
      <alignment horizontal="center" wrapText="1"/>
    </xf>
    <xf numFmtId="0" fontId="21" fillId="14" borderId="3" xfId="0" applyNumberFormat="1" applyFont="1" applyFill="1" applyBorder="1" applyAlignment="1" applyProtection="1">
      <alignment wrapText="1"/>
    </xf>
    <xf numFmtId="0" fontId="3" fillId="14" borderId="2" xfId="0" applyNumberFormat="1" applyFont="1" applyFill="1" applyBorder="1" applyAlignment="1" applyProtection="1">
      <alignment horizontal="left" vertical="center" wrapText="1" indent="1"/>
    </xf>
    <xf numFmtId="0" fontId="22" fillId="14" borderId="2" xfId="1" applyFont="1" applyFill="1" applyBorder="1" applyAlignment="1">
      <alignment horizontal="center" vertical="center" wrapText="1"/>
    </xf>
    <xf numFmtId="0" fontId="24" fillId="14" borderId="2" xfId="1" applyFont="1" applyFill="1" applyBorder="1" applyAlignment="1">
      <alignment horizontal="center" vertical="center" wrapText="1"/>
    </xf>
    <xf numFmtId="0" fontId="22" fillId="14" borderId="3" xfId="1" applyFont="1" applyFill="1" applyBorder="1" applyAlignment="1">
      <alignment horizontal="left" vertical="center" wrapText="1" readingOrder="1"/>
    </xf>
    <xf numFmtId="0" fontId="24" fillId="14" borderId="4" xfId="1" applyFont="1" applyFill="1" applyBorder="1" applyAlignment="1">
      <alignment horizontal="left" vertical="center" wrapText="1" readingOrder="1"/>
    </xf>
    <xf numFmtId="0" fontId="25" fillId="14" borderId="3" xfId="1" applyFont="1" applyFill="1" applyBorder="1" applyAlignment="1">
      <alignment vertical="center" wrapText="1" readingOrder="1"/>
    </xf>
    <xf numFmtId="0" fontId="3" fillId="14" borderId="3" xfId="0" applyNumberFormat="1" applyFont="1" applyFill="1" applyBorder="1" applyAlignment="1" applyProtection="1">
      <alignment wrapText="1"/>
    </xf>
    <xf numFmtId="0" fontId="9" fillId="14" borderId="1" xfId="0" applyNumberFormat="1" applyFont="1" applyFill="1" applyBorder="1" applyAlignment="1" applyProtection="1">
      <alignment horizontal="left" vertical="center" wrapText="1" indent="1"/>
    </xf>
    <xf numFmtId="0" fontId="9" fillId="14" borderId="2" xfId="0" applyNumberFormat="1" applyFont="1" applyFill="1" applyBorder="1" applyAlignment="1" applyProtection="1">
      <alignment horizontal="left" vertical="center" wrapText="1" indent="1"/>
    </xf>
    <xf numFmtId="0" fontId="9" fillId="14" borderId="4" xfId="0" applyNumberFormat="1" applyFont="1" applyFill="1" applyBorder="1" applyAlignment="1" applyProtection="1">
      <alignment horizontal="left" vertical="center" wrapText="1" indent="1"/>
    </xf>
    <xf numFmtId="0" fontId="9" fillId="14" borderId="4" xfId="0" applyNumberFormat="1" applyFont="1" applyFill="1" applyBorder="1" applyAlignment="1" applyProtection="1">
      <alignment horizontal="left" vertical="center" wrapText="1"/>
    </xf>
    <xf numFmtId="0" fontId="27" fillId="14" borderId="0" xfId="0" applyFont="1" applyFill="1"/>
    <xf numFmtId="0" fontId="11" fillId="6" borderId="4" xfId="0" applyNumberFormat="1" applyFont="1" applyFill="1" applyBorder="1" applyAlignment="1" applyProtection="1">
      <alignment horizontal="left" vertical="center" wrapText="1"/>
    </xf>
    <xf numFmtId="0" fontId="27" fillId="6" borderId="0" xfId="0" applyFont="1" applyFill="1"/>
    <xf numFmtId="0" fontId="6" fillId="2" borderId="4" xfId="0" applyNumberFormat="1" applyFont="1" applyFill="1" applyBorder="1" applyAlignment="1" applyProtection="1">
      <alignment wrapText="1"/>
    </xf>
    <xf numFmtId="0" fontId="0" fillId="2" borderId="0" xfId="0" applyFill="1"/>
    <xf numFmtId="0" fontId="3" fillId="2" borderId="2" xfId="0" applyNumberFormat="1" applyFont="1" applyFill="1" applyBorder="1" applyAlignment="1" applyProtection="1">
      <alignment horizontal="center" wrapText="1"/>
    </xf>
    <xf numFmtId="0" fontId="3" fillId="2" borderId="3" xfId="0" applyNumberFormat="1" applyFont="1" applyFill="1" applyBorder="1" applyAlignment="1" applyProtection="1">
      <alignment wrapText="1"/>
    </xf>
    <xf numFmtId="0" fontId="28" fillId="0" borderId="0" xfId="0" applyFont="1" applyFill="1" applyBorder="1"/>
    <xf numFmtId="0" fontId="23" fillId="2" borderId="4" xfId="0" applyNumberFormat="1" applyFont="1" applyFill="1" applyBorder="1" applyAlignment="1" applyProtection="1">
      <alignment wrapText="1"/>
    </xf>
    <xf numFmtId="0" fontId="6" fillId="8" borderId="1" xfId="0" applyNumberFormat="1" applyFont="1" applyFill="1" applyBorder="1" applyAlignment="1" applyProtection="1">
      <alignment horizontal="left" vertical="center" wrapText="1" indent="1"/>
    </xf>
    <xf numFmtId="0" fontId="6" fillId="8" borderId="2" xfId="0" applyNumberFormat="1" applyFont="1" applyFill="1" applyBorder="1" applyAlignment="1" applyProtection="1">
      <alignment horizontal="left" vertical="center" wrapText="1" indent="1"/>
    </xf>
    <xf numFmtId="0" fontId="6" fillId="8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" fontId="3" fillId="10" borderId="4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>
      <alignment horizontal="right"/>
    </xf>
    <xf numFmtId="4" fontId="3" fillId="9" borderId="4" xfId="0" applyNumberFormat="1" applyFont="1" applyFill="1" applyBorder="1" applyAlignment="1">
      <alignment horizontal="right"/>
    </xf>
    <xf numFmtId="4" fontId="3" fillId="9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3" fillId="5" borderId="4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 applyProtection="1">
      <alignment horizontal="right" wrapText="1"/>
    </xf>
    <xf numFmtId="4" fontId="3" fillId="7" borderId="4" xfId="0" applyNumberFormat="1" applyFont="1" applyFill="1" applyBorder="1" applyAlignment="1">
      <alignment horizontal="right"/>
    </xf>
    <xf numFmtId="4" fontId="9" fillId="14" borderId="4" xfId="0" applyNumberFormat="1" applyFont="1" applyFill="1" applyBorder="1" applyAlignment="1">
      <alignment horizontal="right"/>
    </xf>
    <xf numFmtId="4" fontId="3" fillId="14" borderId="4" xfId="0" applyNumberFormat="1" applyFont="1" applyFill="1" applyBorder="1" applyAlignment="1">
      <alignment horizontal="right"/>
    </xf>
    <xf numFmtId="4" fontId="3" fillId="14" borderId="3" xfId="0" applyNumberFormat="1" applyFont="1" applyFill="1" applyBorder="1" applyAlignment="1">
      <alignment horizontal="right"/>
    </xf>
    <xf numFmtId="4" fontId="3" fillId="14" borderId="3" xfId="0" applyNumberFormat="1" applyFont="1" applyFill="1" applyBorder="1" applyAlignment="1" applyProtection="1">
      <alignment horizontal="right" wrapText="1"/>
    </xf>
    <xf numFmtId="4" fontId="3" fillId="9" borderId="3" xfId="0" applyNumberFormat="1" applyFont="1" applyFill="1" applyBorder="1" applyAlignment="1" applyProtection="1">
      <alignment horizontal="right" wrapText="1"/>
    </xf>
    <xf numFmtId="4" fontId="9" fillId="6" borderId="4" xfId="0" applyNumberFormat="1" applyFont="1" applyFill="1" applyBorder="1" applyAlignment="1">
      <alignment horizontal="right"/>
    </xf>
    <xf numFmtId="4" fontId="3" fillId="12" borderId="4" xfId="0" applyNumberFormat="1" applyFont="1" applyFill="1" applyBorder="1" applyAlignment="1">
      <alignment horizontal="right"/>
    </xf>
    <xf numFmtId="4" fontId="3" fillId="12" borderId="3" xfId="0" applyNumberFormat="1" applyFont="1" applyFill="1" applyBorder="1" applyAlignment="1">
      <alignment horizontal="right"/>
    </xf>
    <xf numFmtId="4" fontId="3" fillId="12" borderId="3" xfId="0" applyNumberFormat="1" applyFont="1" applyFill="1" applyBorder="1" applyAlignment="1" applyProtection="1">
      <alignment horizontal="right" wrapText="1"/>
    </xf>
    <xf numFmtId="4" fontId="3" fillId="8" borderId="4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 applyProtection="1">
      <alignment horizontal="right" wrapText="1"/>
    </xf>
    <xf numFmtId="4" fontId="3" fillId="10" borderId="3" xfId="0" applyNumberFormat="1" applyFont="1" applyFill="1" applyBorder="1" applyAlignment="1" applyProtection="1">
      <alignment horizontal="right" wrapText="1"/>
    </xf>
    <xf numFmtId="4" fontId="3" fillId="11" borderId="4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 applyProtection="1">
      <alignment horizontal="right" wrapText="1"/>
    </xf>
    <xf numFmtId="0" fontId="3" fillId="2" borderId="4" xfId="0" applyNumberFormat="1" applyFont="1" applyFill="1" applyBorder="1" applyAlignment="1" applyProtection="1">
      <alignment wrapText="1"/>
    </xf>
    <xf numFmtId="0" fontId="6" fillId="7" borderId="1" xfId="0" applyNumberFormat="1" applyFont="1" applyFill="1" applyBorder="1" applyAlignment="1" applyProtection="1">
      <alignment vertical="center" wrapText="1"/>
    </xf>
    <xf numFmtId="0" fontId="6" fillId="7" borderId="2" xfId="0" applyNumberFormat="1" applyFont="1" applyFill="1" applyBorder="1" applyAlignment="1" applyProtection="1">
      <alignment vertical="center" wrapText="1"/>
    </xf>
    <xf numFmtId="0" fontId="6" fillId="7" borderId="4" xfId="0" applyNumberFormat="1" applyFont="1" applyFill="1" applyBorder="1" applyAlignment="1" applyProtection="1">
      <alignment vertical="center" wrapText="1"/>
    </xf>
    <xf numFmtId="0" fontId="3" fillId="8" borderId="1" xfId="0" applyNumberFormat="1" applyFont="1" applyFill="1" applyBorder="1" applyAlignment="1" applyProtection="1">
      <alignment vertical="center" wrapText="1"/>
    </xf>
    <xf numFmtId="0" fontId="3" fillId="8" borderId="4" xfId="0" applyNumberFormat="1" applyFont="1" applyFill="1" applyBorder="1" applyAlignment="1" applyProtection="1">
      <alignment vertical="center" wrapText="1"/>
    </xf>
    <xf numFmtId="0" fontId="3" fillId="5" borderId="1" xfId="0" applyNumberFormat="1" applyFont="1" applyFill="1" applyBorder="1" applyAlignment="1" applyProtection="1">
      <alignment vertical="center" wrapText="1"/>
    </xf>
    <xf numFmtId="0" fontId="3" fillId="5" borderId="4" xfId="0" applyNumberFormat="1" applyFont="1" applyFill="1" applyBorder="1" applyAlignment="1" applyProtection="1">
      <alignment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8" borderId="2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8" borderId="2" xfId="0" applyNumberFormat="1" applyFont="1" applyFill="1" applyBorder="1" applyAlignment="1" applyProtection="1">
      <alignment horizontal="left" vertical="center" wrapText="1" indent="1"/>
    </xf>
    <xf numFmtId="0" fontId="6" fillId="8" borderId="4" xfId="0" applyNumberFormat="1" applyFont="1" applyFill="1" applyBorder="1" applyAlignment="1" applyProtection="1">
      <alignment horizontal="left" vertical="center" wrapText="1" indent="1"/>
    </xf>
    <xf numFmtId="0" fontId="6" fillId="5" borderId="1" xfId="0" applyNumberFormat="1" applyFont="1" applyFill="1" applyBorder="1" applyAlignment="1" applyProtection="1">
      <alignment vertical="center" wrapText="1"/>
    </xf>
    <xf numFmtId="0" fontId="6" fillId="5" borderId="4" xfId="0" applyNumberFormat="1" applyFont="1" applyFill="1" applyBorder="1" applyAlignment="1" applyProtection="1">
      <alignment vertical="center" wrapText="1"/>
    </xf>
    <xf numFmtId="0" fontId="6" fillId="8" borderId="1" xfId="0" applyNumberFormat="1" applyFont="1" applyFill="1" applyBorder="1" applyAlignment="1" applyProtection="1">
      <alignment vertical="center"/>
    </xf>
    <xf numFmtId="0" fontId="6" fillId="8" borderId="4" xfId="0" applyNumberFormat="1" applyFont="1" applyFill="1" applyBorder="1" applyAlignment="1" applyProtection="1">
      <alignment vertical="center"/>
    </xf>
    <xf numFmtId="0" fontId="6" fillId="5" borderId="2" xfId="0" applyNumberFormat="1" applyFont="1" applyFill="1" applyBorder="1" applyAlignment="1" applyProtection="1">
      <alignment horizontal="left" vertical="center"/>
    </xf>
    <xf numFmtId="0" fontId="6" fillId="8" borderId="2" xfId="0" applyNumberFormat="1" applyFont="1" applyFill="1" applyBorder="1" applyAlignment="1" applyProtection="1">
      <alignment horizontal="left" vertical="center"/>
    </xf>
    <xf numFmtId="0" fontId="6" fillId="14" borderId="2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top" wrapText="1"/>
    </xf>
    <xf numFmtId="0" fontId="6" fillId="5" borderId="1" xfId="0" applyNumberFormat="1" applyFont="1" applyFill="1" applyBorder="1" applyAlignment="1" applyProtection="1">
      <alignment vertical="center"/>
    </xf>
    <xf numFmtId="0" fontId="6" fillId="5" borderId="4" xfId="0" applyNumberFormat="1" applyFont="1" applyFill="1" applyBorder="1" applyAlignment="1" applyProtection="1">
      <alignment vertical="center"/>
    </xf>
    <xf numFmtId="0" fontId="11" fillId="6" borderId="1" xfId="0" applyNumberFormat="1" applyFont="1" applyFill="1" applyBorder="1" applyAlignment="1" applyProtection="1">
      <alignment vertical="center"/>
    </xf>
    <xf numFmtId="0" fontId="11" fillId="6" borderId="4" xfId="0" applyNumberFormat="1" applyFont="1" applyFill="1" applyBorder="1" applyAlignment="1" applyProtection="1">
      <alignment vertical="center"/>
    </xf>
    <xf numFmtId="0" fontId="11" fillId="6" borderId="2" xfId="0" applyNumberFormat="1" applyFont="1" applyFill="1" applyBorder="1" applyAlignment="1" applyProtection="1">
      <alignment horizontal="left" vertical="center"/>
    </xf>
    <xf numFmtId="0" fontId="6" fillId="14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8" borderId="4" xfId="0" applyNumberFormat="1" applyFont="1" applyFill="1" applyBorder="1" applyAlignment="1" applyProtection="1">
      <alignment horizontal="left" vertical="center" wrapText="1" indent="1"/>
    </xf>
    <xf numFmtId="4" fontId="0" fillId="0" borderId="3" xfId="0" applyNumberFormat="1" applyBorder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0" fillId="0" borderId="0" xfId="0" applyNumberFormat="1"/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0" fontId="6" fillId="8" borderId="1" xfId="0" applyNumberFormat="1" applyFont="1" applyFill="1" applyBorder="1" applyAlignment="1" applyProtection="1">
      <alignment vertical="center" wrapText="1"/>
    </xf>
    <xf numFmtId="0" fontId="6" fillId="8" borderId="4" xfId="0" applyNumberFormat="1" applyFont="1" applyFill="1" applyBorder="1" applyAlignment="1" applyProtection="1">
      <alignment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6" fillId="14" borderId="2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6" fillId="10" borderId="1" xfId="0" applyNumberFormat="1" applyFont="1" applyFill="1" applyBorder="1" applyAlignment="1" applyProtection="1">
      <alignment horizontal="left" vertical="center" wrapText="1"/>
    </xf>
    <xf numFmtId="0" fontId="6" fillId="10" borderId="2" xfId="0" applyNumberFormat="1" applyFont="1" applyFill="1" applyBorder="1" applyAlignment="1" applyProtection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center" vertical="center" wrapText="1"/>
    </xf>
    <xf numFmtId="0" fontId="3" fillId="8" borderId="2" xfId="0" applyNumberFormat="1" applyFont="1" applyFill="1" applyBorder="1" applyAlignment="1" applyProtection="1">
      <alignment horizontal="center" vertical="center" wrapText="1"/>
    </xf>
    <xf numFmtId="0" fontId="3" fillId="8" borderId="4" xfId="0" applyNumberFormat="1" applyFont="1" applyFill="1" applyBorder="1" applyAlignment="1" applyProtection="1">
      <alignment horizontal="center" vertical="center" wrapText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topLeftCell="A10" workbookViewId="0">
      <selection activeCell="F41" sqref="F41"/>
    </sheetView>
  </sheetViews>
  <sheetFormatPr defaultRowHeight="15" x14ac:dyDescent="0.25"/>
  <cols>
    <col min="5" max="12" width="25.28515625" customWidth="1"/>
  </cols>
  <sheetData>
    <row r="1" spans="1:12" ht="42" customHeight="1" x14ac:dyDescent="0.25">
      <c r="A1" s="291" t="s">
        <v>65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2" ht="18" customHeight="1" x14ac:dyDescent="0.25">
      <c r="A2" s="5"/>
      <c r="B2" s="5"/>
      <c r="C2" s="5"/>
      <c r="D2" s="5"/>
      <c r="E2" s="5"/>
      <c r="F2" s="5"/>
      <c r="G2" s="30"/>
      <c r="H2" s="30"/>
      <c r="I2" s="5"/>
      <c r="J2" s="5"/>
      <c r="K2" s="5"/>
      <c r="L2" s="5"/>
    </row>
    <row r="3" spans="1:12" ht="15.75" x14ac:dyDescent="0.25">
      <c r="A3" s="291" t="s">
        <v>40</v>
      </c>
      <c r="B3" s="291"/>
      <c r="C3" s="291"/>
      <c r="D3" s="291"/>
      <c r="E3" s="291"/>
      <c r="F3" s="291"/>
      <c r="G3" s="291"/>
      <c r="H3" s="291"/>
      <c r="I3" s="291"/>
      <c r="J3" s="291"/>
      <c r="K3" s="308"/>
      <c r="L3" s="308"/>
    </row>
    <row r="4" spans="1:12" ht="18" x14ac:dyDescent="0.25">
      <c r="A4" s="5"/>
      <c r="B4" s="5"/>
      <c r="C4" s="5"/>
      <c r="D4" s="5"/>
      <c r="E4" s="5"/>
      <c r="F4" s="5"/>
      <c r="G4" s="30"/>
      <c r="H4" s="30"/>
      <c r="I4" s="5"/>
      <c r="J4" s="5"/>
      <c r="K4" s="6"/>
      <c r="L4" s="6"/>
    </row>
    <row r="5" spans="1:12" ht="18" customHeight="1" x14ac:dyDescent="0.25">
      <c r="A5" s="291" t="s">
        <v>48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</row>
    <row r="6" spans="1:12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8"/>
      <c r="L6" s="40" t="s">
        <v>53</v>
      </c>
    </row>
    <row r="7" spans="1:12" ht="25.5" x14ac:dyDescent="0.25">
      <c r="A7" s="34"/>
      <c r="B7" s="35"/>
      <c r="C7" s="35"/>
      <c r="D7" s="36"/>
      <c r="E7" s="37"/>
      <c r="F7" s="4" t="s">
        <v>50</v>
      </c>
      <c r="G7" s="4" t="s">
        <v>50</v>
      </c>
      <c r="H7" s="4" t="s">
        <v>51</v>
      </c>
      <c r="I7" s="4" t="s">
        <v>51</v>
      </c>
      <c r="J7" s="4" t="s">
        <v>56</v>
      </c>
      <c r="K7" s="4" t="s">
        <v>57</v>
      </c>
      <c r="L7" s="4" t="s">
        <v>58</v>
      </c>
    </row>
    <row r="8" spans="1:12" x14ac:dyDescent="0.25">
      <c r="A8" s="309" t="s">
        <v>0</v>
      </c>
      <c r="B8" s="305"/>
      <c r="C8" s="305"/>
      <c r="D8" s="305"/>
      <c r="E8" s="310"/>
      <c r="F8" s="276">
        <f t="shared" ref="F8:L8" si="0">SUM(F9+F10)</f>
        <v>9477770.1199999992</v>
      </c>
      <c r="G8" s="276">
        <f t="shared" si="0"/>
        <v>1257916.27</v>
      </c>
      <c r="H8" s="276">
        <f t="shared" si="0"/>
        <v>8795055.4600000009</v>
      </c>
      <c r="I8" s="276">
        <f t="shared" si="0"/>
        <v>1167304.456</v>
      </c>
      <c r="J8" s="276">
        <f t="shared" si="0"/>
        <v>1333887.82</v>
      </c>
      <c r="K8" s="276">
        <f t="shared" si="0"/>
        <v>1333887.82</v>
      </c>
      <c r="L8" s="276">
        <f t="shared" si="0"/>
        <v>1333887.82</v>
      </c>
    </row>
    <row r="9" spans="1:12" x14ac:dyDescent="0.25">
      <c r="A9" s="301" t="s">
        <v>1</v>
      </c>
      <c r="B9" s="294"/>
      <c r="C9" s="294"/>
      <c r="D9" s="294"/>
      <c r="E9" s="307"/>
      <c r="F9" s="275">
        <v>9477770.1199999992</v>
      </c>
      <c r="G9" s="275">
        <v>1257916.27</v>
      </c>
      <c r="H9" s="275">
        <v>8795055.4600000009</v>
      </c>
      <c r="I9" s="275">
        <v>1167304.456</v>
      </c>
      <c r="J9" s="275">
        <v>1333887.82</v>
      </c>
      <c r="K9" s="275">
        <v>1333887.82</v>
      </c>
      <c r="L9" s="275">
        <v>1333887.82</v>
      </c>
    </row>
    <row r="10" spans="1:12" x14ac:dyDescent="0.25">
      <c r="A10" s="311" t="s">
        <v>2</v>
      </c>
      <c r="B10" s="307"/>
      <c r="C10" s="307"/>
      <c r="D10" s="307"/>
      <c r="E10" s="307"/>
      <c r="F10" s="275"/>
      <c r="G10" s="275"/>
      <c r="H10" s="275"/>
      <c r="I10" s="275"/>
      <c r="J10" s="275"/>
      <c r="K10" s="275"/>
      <c r="L10" s="275"/>
    </row>
    <row r="11" spans="1:12" x14ac:dyDescent="0.25">
      <c r="A11" s="41" t="s">
        <v>3</v>
      </c>
      <c r="B11" s="42"/>
      <c r="C11" s="42"/>
      <c r="D11" s="42"/>
      <c r="E11" s="42"/>
      <c r="F11" s="276">
        <f t="shared" ref="F11:L11" si="1">SUM(F12+F13)</f>
        <v>9559890.8200000003</v>
      </c>
      <c r="G11" s="276">
        <f t="shared" si="1"/>
        <v>1268815.56</v>
      </c>
      <c r="H11" s="276">
        <f t="shared" si="1"/>
        <v>8795055.4600000009</v>
      </c>
      <c r="I11" s="276">
        <f t="shared" si="1"/>
        <v>1167304.46</v>
      </c>
      <c r="J11" s="276">
        <f t="shared" si="1"/>
        <v>1333887.82</v>
      </c>
      <c r="K11" s="276">
        <f t="shared" si="1"/>
        <v>1333887.82</v>
      </c>
      <c r="L11" s="276">
        <f t="shared" si="1"/>
        <v>1333887.82</v>
      </c>
    </row>
    <row r="12" spans="1:12" x14ac:dyDescent="0.25">
      <c r="A12" s="293" t="s">
        <v>4</v>
      </c>
      <c r="B12" s="294"/>
      <c r="C12" s="294"/>
      <c r="D12" s="294"/>
      <c r="E12" s="294"/>
      <c r="F12" s="275">
        <v>9559890.8200000003</v>
      </c>
      <c r="G12" s="275">
        <v>1268815.56</v>
      </c>
      <c r="H12" s="275">
        <v>8795055.4600000009</v>
      </c>
      <c r="I12" s="275">
        <v>1167304.46</v>
      </c>
      <c r="J12" s="275">
        <v>1333887.82</v>
      </c>
      <c r="K12" s="275">
        <v>1333887.82</v>
      </c>
      <c r="L12" s="275">
        <v>1333887.82</v>
      </c>
    </row>
    <row r="13" spans="1:12" x14ac:dyDescent="0.25">
      <c r="A13" s="306" t="s">
        <v>5</v>
      </c>
      <c r="B13" s="307"/>
      <c r="C13" s="307"/>
      <c r="D13" s="307"/>
      <c r="E13" s="307"/>
      <c r="F13" s="277"/>
      <c r="G13" s="277"/>
      <c r="H13" s="277"/>
      <c r="I13" s="277"/>
      <c r="J13" s="277"/>
      <c r="K13" s="277"/>
      <c r="L13" s="277"/>
    </row>
    <row r="14" spans="1:12" x14ac:dyDescent="0.25">
      <c r="A14" s="304" t="s">
        <v>6</v>
      </c>
      <c r="B14" s="305"/>
      <c r="C14" s="305"/>
      <c r="D14" s="305"/>
      <c r="E14" s="305"/>
      <c r="F14" s="276">
        <f t="shared" ref="F14:L14" si="2">SUM(F8-F11)</f>
        <v>-82120.700000001118</v>
      </c>
      <c r="G14" s="276">
        <f t="shared" si="2"/>
        <v>-10899.290000000037</v>
      </c>
      <c r="H14" s="276">
        <f t="shared" si="2"/>
        <v>0</v>
      </c>
      <c r="I14" s="276">
        <f t="shared" si="2"/>
        <v>-3.9999999571591616E-3</v>
      </c>
      <c r="J14" s="276">
        <f t="shared" si="2"/>
        <v>0</v>
      </c>
      <c r="K14" s="276">
        <f t="shared" si="2"/>
        <v>0</v>
      </c>
      <c r="L14" s="276">
        <f t="shared" si="2"/>
        <v>0</v>
      </c>
    </row>
    <row r="15" spans="1:12" ht="18" x14ac:dyDescent="0.25">
      <c r="A15" s="5"/>
      <c r="B15" s="9"/>
      <c r="C15" s="9"/>
      <c r="D15" s="9"/>
      <c r="E15" s="9"/>
      <c r="F15" s="9"/>
      <c r="G15" s="28"/>
      <c r="H15" s="28"/>
      <c r="I15" s="9"/>
      <c r="J15" s="3"/>
      <c r="K15" s="3"/>
      <c r="L15" s="3"/>
    </row>
    <row r="16" spans="1:12" ht="18" customHeight="1" x14ac:dyDescent="0.25">
      <c r="A16" s="291" t="s">
        <v>49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</row>
    <row r="17" spans="1:12" ht="18" x14ac:dyDescent="0.25">
      <c r="A17" s="30"/>
      <c r="B17" s="28"/>
      <c r="C17" s="28"/>
      <c r="D17" s="28"/>
      <c r="E17" s="28"/>
      <c r="F17" s="28"/>
      <c r="G17" s="28"/>
      <c r="H17" s="28"/>
      <c r="I17" s="28"/>
      <c r="J17" s="29"/>
      <c r="K17" s="29"/>
      <c r="L17" s="29"/>
    </row>
    <row r="18" spans="1:12" ht="25.5" x14ac:dyDescent="0.25">
      <c r="A18" s="34"/>
      <c r="B18" s="35"/>
      <c r="C18" s="35"/>
      <c r="D18" s="36"/>
      <c r="E18" s="37"/>
      <c r="F18" s="4" t="s">
        <v>12</v>
      </c>
      <c r="G18" s="4" t="s">
        <v>50</v>
      </c>
      <c r="H18" s="4" t="s">
        <v>51</v>
      </c>
      <c r="I18" s="4" t="s">
        <v>13</v>
      </c>
      <c r="J18" s="4" t="s">
        <v>56</v>
      </c>
      <c r="K18" s="4" t="s">
        <v>57</v>
      </c>
      <c r="L18" s="4" t="s">
        <v>58</v>
      </c>
    </row>
    <row r="19" spans="1:12" ht="15.75" customHeight="1" x14ac:dyDescent="0.25">
      <c r="A19" s="301" t="s">
        <v>8</v>
      </c>
      <c r="B19" s="302"/>
      <c r="C19" s="302"/>
      <c r="D19" s="302"/>
      <c r="E19" s="303"/>
      <c r="F19" s="39"/>
      <c r="G19" s="39"/>
      <c r="H19" s="39"/>
      <c r="I19" s="39"/>
      <c r="J19" s="39"/>
      <c r="K19" s="39"/>
      <c r="L19" s="39"/>
    </row>
    <row r="20" spans="1:12" x14ac:dyDescent="0.25">
      <c r="A20" s="301" t="s">
        <v>9</v>
      </c>
      <c r="B20" s="294"/>
      <c r="C20" s="294"/>
      <c r="D20" s="294"/>
      <c r="E20" s="294"/>
      <c r="F20" s="39"/>
      <c r="G20" s="39"/>
      <c r="H20" s="39"/>
      <c r="I20" s="39"/>
      <c r="J20" s="39"/>
      <c r="K20" s="39"/>
      <c r="L20" s="39"/>
    </row>
    <row r="21" spans="1:12" x14ac:dyDescent="0.25">
      <c r="A21" s="304" t="s">
        <v>10</v>
      </c>
      <c r="B21" s="305"/>
      <c r="C21" s="305"/>
      <c r="D21" s="305"/>
      <c r="E21" s="305"/>
      <c r="F21" s="38">
        <v>0</v>
      </c>
      <c r="G21" s="38"/>
      <c r="H21" s="38"/>
      <c r="I21" s="38">
        <v>0</v>
      </c>
      <c r="J21" s="38">
        <v>0</v>
      </c>
      <c r="K21" s="38">
        <v>0</v>
      </c>
      <c r="L21" s="38">
        <v>0</v>
      </c>
    </row>
    <row r="22" spans="1:12" ht="18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9"/>
      <c r="K22" s="29"/>
      <c r="L22" s="29"/>
    </row>
    <row r="23" spans="1:12" ht="18" customHeight="1" x14ac:dyDescent="0.25">
      <c r="A23" s="291" t="s">
        <v>67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</row>
    <row r="24" spans="1:12" ht="18" x14ac:dyDescent="0.25">
      <c r="A24" s="27"/>
      <c r="B24" s="28"/>
      <c r="C24" s="28"/>
      <c r="D24" s="28"/>
      <c r="E24" s="28"/>
      <c r="F24" s="28"/>
      <c r="G24" s="28"/>
      <c r="H24" s="28"/>
      <c r="I24" s="28"/>
      <c r="J24" s="29"/>
      <c r="K24" s="29"/>
      <c r="L24" s="29"/>
    </row>
    <row r="25" spans="1:12" ht="25.5" x14ac:dyDescent="0.25">
      <c r="A25" s="34"/>
      <c r="B25" s="35"/>
      <c r="C25" s="35"/>
      <c r="D25" s="36"/>
      <c r="E25" s="37"/>
      <c r="F25" s="4" t="s">
        <v>12</v>
      </c>
      <c r="G25" s="4" t="s">
        <v>50</v>
      </c>
      <c r="H25" s="4" t="s">
        <v>51</v>
      </c>
      <c r="I25" s="4" t="s">
        <v>13</v>
      </c>
      <c r="J25" s="4" t="s">
        <v>56</v>
      </c>
      <c r="K25" s="4" t="s">
        <v>57</v>
      </c>
      <c r="L25" s="4" t="s">
        <v>58</v>
      </c>
    </row>
    <row r="26" spans="1:12" x14ac:dyDescent="0.25">
      <c r="A26" s="295" t="s">
        <v>52</v>
      </c>
      <c r="B26" s="296"/>
      <c r="C26" s="296"/>
      <c r="D26" s="296"/>
      <c r="E26" s="297"/>
      <c r="F26" s="278">
        <v>153405.51999999999</v>
      </c>
      <c r="G26" s="278">
        <v>20360.400000000001</v>
      </c>
      <c r="H26" s="278">
        <v>71284.820000000007</v>
      </c>
      <c r="I26" s="278">
        <v>9461.11</v>
      </c>
      <c r="J26" s="278">
        <v>9461.11</v>
      </c>
      <c r="K26" s="278">
        <v>9461.11</v>
      </c>
      <c r="L26" s="278">
        <v>9461.11</v>
      </c>
    </row>
    <row r="27" spans="1:12" ht="30" customHeight="1" x14ac:dyDescent="0.25">
      <c r="A27" s="298" t="s">
        <v>7</v>
      </c>
      <c r="B27" s="299"/>
      <c r="C27" s="299"/>
      <c r="D27" s="299"/>
      <c r="E27" s="300"/>
      <c r="F27" s="279">
        <v>82120.7</v>
      </c>
      <c r="G27" s="279">
        <v>10899.29</v>
      </c>
      <c r="H27" s="279">
        <v>0</v>
      </c>
      <c r="I27" s="279">
        <v>0</v>
      </c>
      <c r="J27" s="279">
        <v>0</v>
      </c>
      <c r="K27" s="279">
        <v>0</v>
      </c>
      <c r="L27" s="279">
        <v>0</v>
      </c>
    </row>
    <row r="28" spans="1:12" x14ac:dyDescent="0.25">
      <c r="F28" s="280"/>
      <c r="G28" s="280"/>
      <c r="H28" s="280"/>
      <c r="I28" s="280"/>
      <c r="J28" s="280"/>
      <c r="K28" s="280"/>
      <c r="L28" s="280"/>
    </row>
    <row r="29" spans="1:12" x14ac:dyDescent="0.25">
      <c r="F29" s="280"/>
      <c r="G29" s="280"/>
      <c r="H29" s="280"/>
      <c r="I29" s="280"/>
      <c r="J29" s="280"/>
      <c r="K29" s="280"/>
      <c r="L29" s="280"/>
    </row>
    <row r="30" spans="1:12" x14ac:dyDescent="0.25">
      <c r="A30" s="293" t="s">
        <v>11</v>
      </c>
      <c r="B30" s="294"/>
      <c r="C30" s="294"/>
      <c r="D30" s="294"/>
      <c r="E30" s="294"/>
      <c r="F30" s="277">
        <f t="shared" ref="F30:L30" si="3">SUM(F26-F27)</f>
        <v>71284.819999999992</v>
      </c>
      <c r="G30" s="277">
        <f t="shared" si="3"/>
        <v>9461.11</v>
      </c>
      <c r="H30" s="277">
        <f t="shared" si="3"/>
        <v>71284.820000000007</v>
      </c>
      <c r="I30" s="277">
        <f t="shared" si="3"/>
        <v>9461.11</v>
      </c>
      <c r="J30" s="277">
        <f t="shared" si="3"/>
        <v>9461.11</v>
      </c>
      <c r="K30" s="277">
        <f t="shared" si="3"/>
        <v>9461.11</v>
      </c>
      <c r="L30" s="277">
        <f t="shared" si="3"/>
        <v>9461.11</v>
      </c>
    </row>
    <row r="31" spans="1:12" ht="11.25" customHeight="1" x14ac:dyDescent="0.25">
      <c r="A31" s="22"/>
      <c r="B31" s="23"/>
      <c r="C31" s="23"/>
      <c r="D31" s="23"/>
      <c r="E31" s="23"/>
      <c r="F31" s="24"/>
      <c r="G31" s="24"/>
      <c r="H31" s="24"/>
      <c r="I31" s="24"/>
      <c r="J31" s="24"/>
      <c r="K31" s="24"/>
      <c r="L31" s="24"/>
    </row>
    <row r="32" spans="1:12" ht="29.25" customHeight="1" x14ac:dyDescent="0.25">
      <c r="A32" s="289" t="s">
        <v>68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</row>
    <row r="33" spans="1:12" ht="8.25" customHeight="1" x14ac:dyDescent="0.25"/>
    <row r="34" spans="1:12" x14ac:dyDescent="0.25">
      <c r="A34" s="289" t="s">
        <v>54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</row>
    <row r="35" spans="1:12" ht="8.25" customHeight="1" x14ac:dyDescent="0.25"/>
    <row r="36" spans="1:12" ht="29.25" customHeight="1" x14ac:dyDescent="0.25">
      <c r="A36" s="289" t="s">
        <v>55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</row>
    <row r="38" spans="1:12" x14ac:dyDescent="0.25">
      <c r="A38" t="s">
        <v>230</v>
      </c>
    </row>
    <row r="39" spans="1:12" x14ac:dyDescent="0.25">
      <c r="A39" t="s">
        <v>231</v>
      </c>
    </row>
    <row r="40" spans="1:12" x14ac:dyDescent="0.25">
      <c r="A40" t="s">
        <v>232</v>
      </c>
    </row>
  </sheetData>
  <mergeCells count="20">
    <mergeCell ref="A12:E12"/>
    <mergeCell ref="A5:L5"/>
    <mergeCell ref="A16:L16"/>
    <mergeCell ref="A1:L1"/>
    <mergeCell ref="A3:L3"/>
    <mergeCell ref="A8:E8"/>
    <mergeCell ref="A9:E9"/>
    <mergeCell ref="A10:E10"/>
    <mergeCell ref="A19:E19"/>
    <mergeCell ref="A20:E20"/>
    <mergeCell ref="A21:E21"/>
    <mergeCell ref="A13:E13"/>
    <mergeCell ref="A14:E14"/>
    <mergeCell ref="A36:L36"/>
    <mergeCell ref="A23:L23"/>
    <mergeCell ref="A32:L32"/>
    <mergeCell ref="A30:E30"/>
    <mergeCell ref="A34:L3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topLeftCell="A10" zoomScaleNormal="100" workbookViewId="0">
      <selection activeCell="N15" sqref="N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7" width="16.28515625" customWidth="1"/>
    <col min="8" max="8" width="18" customWidth="1"/>
    <col min="9" max="11" width="25.28515625" customWidth="1"/>
  </cols>
  <sheetData>
    <row r="1" spans="1:11" ht="42" customHeight="1" x14ac:dyDescent="0.25">
      <c r="A1" s="291" t="s">
        <v>65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 ht="18" customHeight="1" x14ac:dyDescent="0.25">
      <c r="A2" s="5"/>
      <c r="B2" s="5"/>
      <c r="C2" s="5"/>
      <c r="D2" s="5"/>
      <c r="E2" s="5"/>
      <c r="F2" s="30"/>
      <c r="G2" s="30"/>
      <c r="H2" s="5"/>
      <c r="I2" s="5"/>
      <c r="J2" s="5"/>
      <c r="K2" s="5"/>
    </row>
    <row r="3" spans="1:11" ht="15.75" x14ac:dyDescent="0.25">
      <c r="A3" s="291" t="s">
        <v>40</v>
      </c>
      <c r="B3" s="291"/>
      <c r="C3" s="291"/>
      <c r="D3" s="291"/>
      <c r="E3" s="291"/>
      <c r="F3" s="291"/>
      <c r="G3" s="291"/>
      <c r="H3" s="291"/>
      <c r="I3" s="291"/>
      <c r="J3" s="308"/>
      <c r="K3" s="308"/>
    </row>
    <row r="4" spans="1:11" ht="18" x14ac:dyDescent="0.25">
      <c r="A4" s="5"/>
      <c r="B4" s="5"/>
      <c r="C4" s="5"/>
      <c r="D4" s="5"/>
      <c r="E4" s="5"/>
      <c r="F4" s="30"/>
      <c r="G4" s="30"/>
      <c r="H4" s="5"/>
      <c r="I4" s="5"/>
      <c r="J4" s="6"/>
      <c r="K4" s="6"/>
    </row>
    <row r="5" spans="1:11" ht="18" customHeight="1" x14ac:dyDescent="0.25">
      <c r="A5" s="291" t="s">
        <v>15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</row>
    <row r="6" spans="1:11" ht="18" x14ac:dyDescent="0.25">
      <c r="A6" s="5"/>
      <c r="B6" s="5"/>
      <c r="C6" s="5"/>
      <c r="D6" s="5"/>
      <c r="E6" s="5"/>
      <c r="F6" s="30"/>
      <c r="G6" s="30"/>
      <c r="H6" s="5"/>
      <c r="I6" s="5"/>
      <c r="J6" s="6"/>
      <c r="K6" s="6"/>
    </row>
    <row r="7" spans="1:11" ht="15.75" x14ac:dyDescent="0.25">
      <c r="A7" s="291" t="s">
        <v>1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</row>
    <row r="8" spans="1:11" ht="18" x14ac:dyDescent="0.25">
      <c r="A8" s="5"/>
      <c r="B8" s="5"/>
      <c r="C8" s="5"/>
      <c r="D8" s="5"/>
      <c r="E8" s="5"/>
      <c r="F8" s="30"/>
      <c r="G8" s="30"/>
      <c r="H8" s="5"/>
      <c r="I8" s="5"/>
      <c r="J8" s="6"/>
      <c r="K8" s="6"/>
    </row>
    <row r="9" spans="1:11" ht="25.5" x14ac:dyDescent="0.25">
      <c r="A9" s="26" t="s">
        <v>16</v>
      </c>
      <c r="B9" s="25" t="s">
        <v>17</v>
      </c>
      <c r="C9" s="25" t="s">
        <v>18</v>
      </c>
      <c r="D9" s="25" t="s">
        <v>14</v>
      </c>
      <c r="E9" s="25" t="s">
        <v>12</v>
      </c>
      <c r="F9" s="25" t="s">
        <v>12</v>
      </c>
      <c r="G9" s="26" t="s">
        <v>13</v>
      </c>
      <c r="H9" s="26" t="s">
        <v>13</v>
      </c>
      <c r="I9" s="26" t="s">
        <v>56</v>
      </c>
      <c r="J9" s="26" t="s">
        <v>57</v>
      </c>
      <c r="K9" s="26" t="s">
        <v>58</v>
      </c>
    </row>
    <row r="10" spans="1:11" ht="15.75" customHeight="1" x14ac:dyDescent="0.25">
      <c r="A10" s="13">
        <v>6</v>
      </c>
      <c r="B10" s="13"/>
      <c r="C10" s="13"/>
      <c r="D10" s="13" t="s">
        <v>19</v>
      </c>
      <c r="E10" s="10">
        <f>SUM(E11:E20)</f>
        <v>9477770.1199999992</v>
      </c>
      <c r="F10" s="10">
        <f t="shared" ref="F10:K10" si="0">SUM(F11:F20)</f>
        <v>1257916.2678346271</v>
      </c>
      <c r="G10" s="10">
        <f t="shared" si="0"/>
        <v>8795055.4600000009</v>
      </c>
      <c r="H10" s="10">
        <f t="shared" si="0"/>
        <v>1167304.4608135908</v>
      </c>
      <c r="I10" s="10">
        <f t="shared" si="0"/>
        <v>1333887.8199999998</v>
      </c>
      <c r="J10" s="10">
        <f t="shared" si="0"/>
        <v>1333887.8199999998</v>
      </c>
      <c r="K10" s="10">
        <f t="shared" si="0"/>
        <v>1333887.8199999998</v>
      </c>
    </row>
    <row r="11" spans="1:11" ht="38.25" x14ac:dyDescent="0.25">
      <c r="A11" s="13"/>
      <c r="B11" s="18">
        <v>63</v>
      </c>
      <c r="C11" s="18"/>
      <c r="D11" s="18" t="s">
        <v>60</v>
      </c>
      <c r="E11" s="214"/>
      <c r="F11" s="214"/>
      <c r="G11" s="214"/>
      <c r="H11" s="215"/>
      <c r="I11" s="215"/>
      <c r="J11" s="215"/>
      <c r="K11" s="215"/>
    </row>
    <row r="12" spans="1:11" x14ac:dyDescent="0.25">
      <c r="A12" s="14"/>
      <c r="B12" s="14"/>
      <c r="C12" s="15">
        <v>52</v>
      </c>
      <c r="D12" s="15" t="s">
        <v>63</v>
      </c>
      <c r="E12" s="214">
        <v>8411197.5800000001</v>
      </c>
      <c r="F12" s="214">
        <f>E12/7.5345</f>
        <v>1116357.7649479061</v>
      </c>
      <c r="G12" s="214">
        <v>7603931</v>
      </c>
      <c r="H12" s="215">
        <f>G12/7.5345</f>
        <v>1009215.0773110358</v>
      </c>
      <c r="I12" s="215">
        <v>1196210.95</v>
      </c>
      <c r="J12" s="215">
        <v>1196210.95</v>
      </c>
      <c r="K12" s="215">
        <v>1196210.95</v>
      </c>
    </row>
    <row r="13" spans="1:11" x14ac:dyDescent="0.25">
      <c r="A13" s="14"/>
      <c r="B13" s="33" t="s">
        <v>61</v>
      </c>
      <c r="C13" s="15"/>
      <c r="D13" s="15"/>
      <c r="E13" s="214"/>
      <c r="F13" s="214">
        <f t="shared" ref="F13:F18" si="1">E13/7.5345</f>
        <v>0</v>
      </c>
      <c r="G13" s="214"/>
      <c r="H13" s="215">
        <f t="shared" ref="H13:H17" si="2">G13/7.5345</f>
        <v>0</v>
      </c>
      <c r="I13" s="215"/>
      <c r="J13" s="215"/>
      <c r="K13" s="215"/>
    </row>
    <row r="14" spans="1:11" ht="38.25" x14ac:dyDescent="0.25">
      <c r="A14" s="14"/>
      <c r="B14" s="14">
        <v>67</v>
      </c>
      <c r="C14" s="15">
        <v>11</v>
      </c>
      <c r="D14" s="18" t="s">
        <v>62</v>
      </c>
      <c r="E14" s="214">
        <v>914488.45</v>
      </c>
      <c r="F14" s="214">
        <f>E14/7.5345</f>
        <v>121373.47534673833</v>
      </c>
      <c r="G14" s="214">
        <v>893261.46</v>
      </c>
      <c r="H14" s="215">
        <f t="shared" si="2"/>
        <v>118556.16961974914</v>
      </c>
      <c r="I14" s="215">
        <v>91079.24</v>
      </c>
      <c r="J14" s="215">
        <v>91079.24</v>
      </c>
      <c r="K14" s="215">
        <v>91079.24</v>
      </c>
    </row>
    <row r="15" spans="1:11" ht="25.5" x14ac:dyDescent="0.25">
      <c r="A15" s="14"/>
      <c r="B15" s="14"/>
      <c r="C15" s="15">
        <v>43</v>
      </c>
      <c r="D15" s="20" t="s">
        <v>64</v>
      </c>
      <c r="E15" s="214">
        <v>138168.75</v>
      </c>
      <c r="F15" s="214">
        <f t="shared" si="1"/>
        <v>18338.144535138363</v>
      </c>
      <c r="G15" s="214">
        <v>237680</v>
      </c>
      <c r="H15" s="215">
        <f t="shared" si="2"/>
        <v>31545.557103988318</v>
      </c>
      <c r="I15" s="215">
        <v>40157.94</v>
      </c>
      <c r="J15" s="215">
        <v>40157.94</v>
      </c>
      <c r="K15" s="215">
        <v>40157.94</v>
      </c>
    </row>
    <row r="16" spans="1:11" x14ac:dyDescent="0.25">
      <c r="A16" s="14"/>
      <c r="B16" s="14"/>
      <c r="C16" s="15">
        <v>31</v>
      </c>
      <c r="D16" s="20" t="s">
        <v>47</v>
      </c>
      <c r="E16" s="214">
        <v>13915.34</v>
      </c>
      <c r="F16" s="214">
        <f t="shared" si="1"/>
        <v>1846.8830048443824</v>
      </c>
      <c r="G16" s="214">
        <v>50183</v>
      </c>
      <c r="H16" s="215">
        <f t="shared" si="2"/>
        <v>6660.4286946711791</v>
      </c>
      <c r="I16" s="215">
        <v>6439.69</v>
      </c>
      <c r="J16" s="215">
        <v>6439.69</v>
      </c>
      <c r="K16" s="215">
        <v>6439.69</v>
      </c>
    </row>
    <row r="17" spans="1:11" x14ac:dyDescent="0.25">
      <c r="A17" s="14"/>
      <c r="B17" s="14"/>
      <c r="C17" s="15">
        <v>61</v>
      </c>
      <c r="D17" s="20" t="s">
        <v>226</v>
      </c>
      <c r="E17" s="214"/>
      <c r="F17" s="214"/>
      <c r="G17" s="214">
        <v>10000</v>
      </c>
      <c r="H17" s="215">
        <f t="shared" si="2"/>
        <v>1327.2280841462605</v>
      </c>
      <c r="I17" s="215">
        <v>0</v>
      </c>
      <c r="J17" s="215">
        <v>0</v>
      </c>
      <c r="K17" s="215">
        <v>0</v>
      </c>
    </row>
    <row r="18" spans="1:11" ht="25.5" x14ac:dyDescent="0.25">
      <c r="A18" s="16">
        <v>7</v>
      </c>
      <c r="B18" s="17"/>
      <c r="C18" s="17"/>
      <c r="D18" s="31" t="s">
        <v>21</v>
      </c>
      <c r="E18" s="214"/>
      <c r="F18" s="214">
        <f t="shared" si="1"/>
        <v>0</v>
      </c>
      <c r="G18" s="214"/>
      <c r="H18" s="215"/>
      <c r="I18" s="215"/>
      <c r="J18" s="215"/>
      <c r="K18" s="215"/>
    </row>
    <row r="19" spans="1:11" ht="32.25" customHeight="1" x14ac:dyDescent="0.25">
      <c r="A19" s="18"/>
      <c r="B19" s="18">
        <v>72</v>
      </c>
      <c r="C19" s="18"/>
      <c r="D19" s="32" t="s">
        <v>59</v>
      </c>
      <c r="E19" s="214"/>
      <c r="F19" s="214"/>
      <c r="G19" s="214"/>
      <c r="H19" s="215"/>
      <c r="I19" s="215"/>
      <c r="J19" s="215"/>
      <c r="K19" s="216"/>
    </row>
    <row r="20" spans="1:11" x14ac:dyDescent="0.25">
      <c r="A20" s="18"/>
      <c r="B20" s="18"/>
      <c r="C20" s="15">
        <v>11</v>
      </c>
      <c r="D20" s="15" t="s">
        <v>20</v>
      </c>
      <c r="E20" s="214"/>
      <c r="F20" s="214"/>
      <c r="G20" s="214"/>
      <c r="H20" s="215"/>
      <c r="I20" s="215"/>
      <c r="J20" s="215"/>
      <c r="K20" s="216"/>
    </row>
    <row r="22" spans="1:11" ht="15.75" x14ac:dyDescent="0.25">
      <c r="A22" s="291" t="s">
        <v>22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</row>
    <row r="23" spans="1:11" ht="18" x14ac:dyDescent="0.25">
      <c r="A23" s="5"/>
      <c r="B23" s="5"/>
      <c r="C23" s="5"/>
      <c r="D23" s="5"/>
      <c r="E23" s="5"/>
      <c r="F23" s="30"/>
      <c r="G23" s="30"/>
      <c r="H23" s="5"/>
      <c r="I23" s="5"/>
      <c r="J23" s="6"/>
      <c r="K23" s="6"/>
    </row>
    <row r="24" spans="1:11" ht="25.5" x14ac:dyDescent="0.25">
      <c r="A24" s="26" t="s">
        <v>16</v>
      </c>
      <c r="B24" s="25" t="s">
        <v>17</v>
      </c>
      <c r="C24" s="25" t="s">
        <v>18</v>
      </c>
      <c r="D24" s="25" t="s">
        <v>23</v>
      </c>
      <c r="E24" s="25" t="s">
        <v>12</v>
      </c>
      <c r="F24" s="25" t="s">
        <v>12</v>
      </c>
      <c r="G24" s="26" t="s">
        <v>13</v>
      </c>
      <c r="H24" s="26" t="s">
        <v>13</v>
      </c>
      <c r="I24" s="26" t="s">
        <v>56</v>
      </c>
      <c r="J24" s="26" t="s">
        <v>57</v>
      </c>
      <c r="K24" s="26" t="s">
        <v>58</v>
      </c>
    </row>
    <row r="25" spans="1:11" ht="15.75" customHeight="1" x14ac:dyDescent="0.25">
      <c r="A25" s="13">
        <v>3</v>
      </c>
      <c r="B25" s="13"/>
      <c r="C25" s="13"/>
      <c r="D25" s="13" t="s">
        <v>24</v>
      </c>
      <c r="E25" s="10">
        <f t="shared" ref="E25" si="3">SUM(E26:E35)</f>
        <v>9348497.0700000003</v>
      </c>
      <c r="F25" s="10">
        <f t="shared" ref="F25" si="4">SUM(F26:F35)</f>
        <v>1254167.9533379786</v>
      </c>
      <c r="G25" s="10">
        <f t="shared" ref="G25" si="5">SUM(G26:G35)</f>
        <v>8795055.4600000009</v>
      </c>
      <c r="H25" s="10">
        <f t="shared" ref="H25" si="6">SUM(H26:H35)</f>
        <v>1167304.4608135906</v>
      </c>
      <c r="I25" s="10">
        <f t="shared" ref="I25" si="7">SUM(I26:I35)</f>
        <v>1333887.8199999998</v>
      </c>
      <c r="J25" s="10">
        <f t="shared" ref="J25" si="8">SUM(J26:J35)</f>
        <v>1333887.8199999998</v>
      </c>
      <c r="K25" s="10">
        <f t="shared" ref="K25" si="9">SUM(K26:K35)</f>
        <v>1333887.8199999998</v>
      </c>
    </row>
    <row r="26" spans="1:11" ht="15.75" customHeight="1" x14ac:dyDescent="0.25">
      <c r="A26" s="13"/>
      <c r="B26" s="18">
        <v>31</v>
      </c>
      <c r="C26" s="18"/>
      <c r="D26" s="18" t="s">
        <v>25</v>
      </c>
      <c r="E26" s="214"/>
      <c r="F26" s="214"/>
      <c r="G26" s="214"/>
      <c r="H26" s="215"/>
      <c r="I26" s="215"/>
      <c r="J26" s="215"/>
      <c r="K26" s="215"/>
    </row>
    <row r="27" spans="1:11" x14ac:dyDescent="0.25">
      <c r="A27" s="14"/>
      <c r="B27" s="14"/>
      <c r="C27" s="15">
        <v>11</v>
      </c>
      <c r="D27" s="15" t="s">
        <v>20</v>
      </c>
      <c r="E27" s="214">
        <v>375061.9</v>
      </c>
      <c r="F27" s="214">
        <v>58913.24</v>
      </c>
      <c r="G27" s="214">
        <v>514612.91</v>
      </c>
      <c r="H27" s="215">
        <f>G27/7.5345</f>
        <v>68300.870661623194</v>
      </c>
      <c r="I27" s="215">
        <v>41366.1</v>
      </c>
      <c r="J27" s="215">
        <v>41366.1</v>
      </c>
      <c r="K27" s="215">
        <v>41366.1</v>
      </c>
    </row>
    <row r="28" spans="1:11" x14ac:dyDescent="0.25">
      <c r="A28" s="14"/>
      <c r="B28" s="14"/>
      <c r="C28" s="15">
        <v>52</v>
      </c>
      <c r="D28" s="15" t="s">
        <v>63</v>
      </c>
      <c r="E28" s="214">
        <v>7201847.0999999996</v>
      </c>
      <c r="F28" s="214">
        <v>969121.66</v>
      </c>
      <c r="G28" s="214">
        <v>6962903</v>
      </c>
      <c r="H28" s="215">
        <f t="shared" ref="H28:H34" si="10">G28/7.5345</f>
        <v>924136.04087862489</v>
      </c>
      <c r="I28" s="215">
        <v>1017339.65</v>
      </c>
      <c r="J28" s="215">
        <v>1017339.65</v>
      </c>
      <c r="K28" s="215">
        <v>1017339.65</v>
      </c>
    </row>
    <row r="29" spans="1:11" x14ac:dyDescent="0.25">
      <c r="A29" s="14"/>
      <c r="B29" s="14"/>
      <c r="C29" s="15"/>
      <c r="D29" s="15"/>
      <c r="E29" s="214"/>
      <c r="F29" s="214">
        <f t="shared" ref="F29:F33" si="11">E29/7.5345</f>
        <v>0</v>
      </c>
      <c r="G29" s="214"/>
      <c r="H29" s="215">
        <f t="shared" si="10"/>
        <v>0</v>
      </c>
      <c r="I29" s="215"/>
      <c r="J29" s="215"/>
      <c r="K29" s="215"/>
    </row>
    <row r="30" spans="1:11" x14ac:dyDescent="0.25">
      <c r="A30" s="14"/>
      <c r="B30" s="14">
        <v>32</v>
      </c>
      <c r="C30" s="15"/>
      <c r="D30" s="14" t="s">
        <v>43</v>
      </c>
      <c r="E30" s="214"/>
      <c r="F30" s="214">
        <f t="shared" si="11"/>
        <v>0</v>
      </c>
      <c r="G30" s="214"/>
      <c r="H30" s="215">
        <f t="shared" si="10"/>
        <v>0</v>
      </c>
      <c r="I30" s="215"/>
      <c r="J30" s="215"/>
      <c r="K30" s="215"/>
    </row>
    <row r="31" spans="1:11" x14ac:dyDescent="0.25">
      <c r="A31" s="14"/>
      <c r="B31" s="14"/>
      <c r="C31" s="15">
        <v>11</v>
      </c>
      <c r="D31" s="15" t="s">
        <v>20</v>
      </c>
      <c r="E31" s="214">
        <v>470606.42</v>
      </c>
      <c r="F31" s="214">
        <v>54738.63</v>
      </c>
      <c r="G31" s="214">
        <v>378648.55</v>
      </c>
      <c r="H31" s="215">
        <f t="shared" si="10"/>
        <v>50255.298958125946</v>
      </c>
      <c r="I31" s="215">
        <v>49713.14</v>
      </c>
      <c r="J31" s="215">
        <v>49713.14</v>
      </c>
      <c r="K31" s="215">
        <v>49713.14</v>
      </c>
    </row>
    <row r="32" spans="1:11" x14ac:dyDescent="0.25">
      <c r="A32" s="14"/>
      <c r="B32" s="14"/>
      <c r="C32" s="15">
        <v>31</v>
      </c>
      <c r="D32" s="20" t="s">
        <v>47</v>
      </c>
      <c r="E32" s="214">
        <v>51211.85</v>
      </c>
      <c r="F32" s="214">
        <f t="shared" si="11"/>
        <v>6796.9805561085668</v>
      </c>
      <c r="G32" s="214">
        <v>50183</v>
      </c>
      <c r="H32" s="215">
        <f t="shared" si="10"/>
        <v>6660.4286946711791</v>
      </c>
      <c r="I32" s="215">
        <v>6439.69</v>
      </c>
      <c r="J32" s="215">
        <v>6439.69</v>
      </c>
      <c r="K32" s="215">
        <v>6439.69</v>
      </c>
    </row>
    <row r="33" spans="1:11" ht="25.5" x14ac:dyDescent="0.25">
      <c r="A33" s="14"/>
      <c r="B33" s="14"/>
      <c r="C33" s="15">
        <v>43</v>
      </c>
      <c r="D33" s="20" t="s">
        <v>64</v>
      </c>
      <c r="E33" s="214">
        <v>169106.75</v>
      </c>
      <c r="F33" s="214">
        <f t="shared" si="11"/>
        <v>22444.322781870062</v>
      </c>
      <c r="G33" s="214">
        <v>237680</v>
      </c>
      <c r="H33" s="215">
        <f t="shared" si="10"/>
        <v>31545.557103988318</v>
      </c>
      <c r="I33" s="215">
        <v>40157.94</v>
      </c>
      <c r="J33" s="215">
        <v>40157.94</v>
      </c>
      <c r="K33" s="215">
        <v>40157.94</v>
      </c>
    </row>
    <row r="34" spans="1:11" x14ac:dyDescent="0.25">
      <c r="A34" s="14"/>
      <c r="B34" s="14"/>
      <c r="C34" s="15">
        <v>52</v>
      </c>
      <c r="D34" s="15" t="s">
        <v>63</v>
      </c>
      <c r="E34" s="214">
        <v>1080663.05</v>
      </c>
      <c r="F34" s="214">
        <v>142153.12</v>
      </c>
      <c r="G34" s="214">
        <v>651028</v>
      </c>
      <c r="H34" s="215">
        <f t="shared" si="10"/>
        <v>86406.264516557159</v>
      </c>
      <c r="I34" s="215">
        <v>178871.3</v>
      </c>
      <c r="J34" s="215">
        <v>178871.3</v>
      </c>
      <c r="K34" s="215">
        <v>178871.3</v>
      </c>
    </row>
    <row r="35" spans="1:11" x14ac:dyDescent="0.25">
      <c r="A35" s="14"/>
      <c r="B35" s="33" t="s">
        <v>61</v>
      </c>
      <c r="C35" s="15">
        <v>61</v>
      </c>
      <c r="D35" s="20" t="s">
        <v>226</v>
      </c>
      <c r="E35" s="214"/>
      <c r="F35" s="214"/>
      <c r="G35" s="214"/>
      <c r="H35" s="215"/>
      <c r="I35" s="215"/>
      <c r="J35" s="215"/>
      <c r="K35" s="215"/>
    </row>
    <row r="36" spans="1:11" ht="25.5" x14ac:dyDescent="0.25">
      <c r="A36" s="16">
        <v>4</v>
      </c>
      <c r="B36" s="17"/>
      <c r="C36" s="17"/>
      <c r="D36" s="31" t="s">
        <v>26</v>
      </c>
      <c r="E36" s="214"/>
      <c r="F36" s="214"/>
      <c r="G36" s="214"/>
      <c r="H36" s="215"/>
      <c r="I36" s="215"/>
      <c r="J36" s="215"/>
      <c r="K36" s="215"/>
    </row>
    <row r="37" spans="1:11" ht="38.25" x14ac:dyDescent="0.25">
      <c r="A37" s="18"/>
      <c r="B37" s="18">
        <v>41</v>
      </c>
      <c r="C37" s="18"/>
      <c r="D37" s="32" t="s">
        <v>27</v>
      </c>
      <c r="E37" s="214"/>
      <c r="F37" s="214"/>
      <c r="G37" s="214"/>
      <c r="H37" s="215"/>
      <c r="I37" s="215"/>
      <c r="J37" s="215"/>
      <c r="K37" s="216"/>
    </row>
    <row r="38" spans="1:11" x14ac:dyDescent="0.25">
      <c r="A38" s="18"/>
      <c r="B38" s="18"/>
      <c r="C38" s="15">
        <v>11</v>
      </c>
      <c r="D38" s="15" t="s">
        <v>20</v>
      </c>
      <c r="E38" s="214">
        <v>58178.29</v>
      </c>
      <c r="F38" s="214">
        <v>7721.59</v>
      </c>
      <c r="G38" s="214"/>
      <c r="H38" s="215"/>
      <c r="I38" s="215"/>
      <c r="J38" s="215"/>
      <c r="K38" s="216"/>
    </row>
    <row r="39" spans="1:11" x14ac:dyDescent="0.25">
      <c r="A39" s="44"/>
      <c r="B39" s="44"/>
      <c r="C39" s="15">
        <v>31</v>
      </c>
      <c r="D39" s="20" t="s">
        <v>47</v>
      </c>
      <c r="E39" s="274">
        <v>10972.99</v>
      </c>
      <c r="F39" s="274">
        <v>1456.37</v>
      </c>
      <c r="G39" s="274"/>
      <c r="H39" s="274"/>
      <c r="I39" s="274"/>
      <c r="J39" s="274"/>
      <c r="K39" s="274"/>
    </row>
    <row r="40" spans="1:11" ht="25.5" x14ac:dyDescent="0.25">
      <c r="A40" s="44"/>
      <c r="B40" s="44"/>
      <c r="C40" s="15">
        <v>43</v>
      </c>
      <c r="D40" s="20" t="s">
        <v>64</v>
      </c>
      <c r="E40" s="274"/>
      <c r="F40" s="274"/>
      <c r="G40" s="274"/>
      <c r="H40" s="274"/>
      <c r="I40" s="274"/>
      <c r="J40" s="274"/>
      <c r="K40" s="274"/>
    </row>
    <row r="41" spans="1:11" x14ac:dyDescent="0.25">
      <c r="A41" s="44"/>
      <c r="B41" s="44"/>
      <c r="C41" s="15">
        <v>52</v>
      </c>
      <c r="D41" s="15" t="s">
        <v>63</v>
      </c>
      <c r="E41" s="274">
        <v>142242.47</v>
      </c>
      <c r="F41" s="274">
        <v>18878.82</v>
      </c>
      <c r="G41" s="274"/>
      <c r="H41" s="274"/>
      <c r="I41" s="274"/>
      <c r="J41" s="274"/>
      <c r="K41" s="274"/>
    </row>
    <row r="43" spans="1:11" x14ac:dyDescent="0.25">
      <c r="E43" s="280">
        <v>0</v>
      </c>
    </row>
  </sheetData>
  <mergeCells count="5">
    <mergeCell ref="A7:K7"/>
    <mergeCell ref="A22:K22"/>
    <mergeCell ref="A1:K1"/>
    <mergeCell ref="A3:K3"/>
    <mergeCell ref="A5:K5"/>
  </mergeCells>
  <pageMargins left="0.70866141732283472" right="0.70866141732283472" top="0.19685039370078741" bottom="0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0"/>
  <sheetViews>
    <sheetView workbookViewId="0">
      <selection activeCell="A5" sqref="A5:H5"/>
    </sheetView>
  </sheetViews>
  <sheetFormatPr defaultRowHeight="15" x14ac:dyDescent="0.25"/>
  <cols>
    <col min="1" max="1" width="37.7109375" customWidth="1"/>
    <col min="2" max="2" width="16.28515625" customWidth="1"/>
    <col min="3" max="3" width="19.5703125" customWidth="1"/>
    <col min="4" max="4" width="17.5703125" customWidth="1"/>
    <col min="5" max="5" width="16.28515625" customWidth="1"/>
    <col min="6" max="6" width="14.5703125" customWidth="1"/>
    <col min="7" max="7" width="17.7109375" customWidth="1"/>
    <col min="8" max="8" width="15.85546875" customWidth="1"/>
  </cols>
  <sheetData>
    <row r="1" spans="1:8" ht="42" customHeight="1" x14ac:dyDescent="0.25">
      <c r="A1" s="291" t="s">
        <v>65</v>
      </c>
      <c r="B1" s="291"/>
      <c r="C1" s="291"/>
      <c r="D1" s="291"/>
      <c r="E1" s="291"/>
      <c r="F1" s="291"/>
      <c r="G1" s="291"/>
      <c r="H1" s="291"/>
    </row>
    <row r="2" spans="1:8" ht="18" customHeight="1" x14ac:dyDescent="0.25">
      <c r="A2" s="5"/>
      <c r="B2" s="5"/>
      <c r="C2" s="30"/>
      <c r="D2" s="30"/>
      <c r="E2" s="5"/>
      <c r="F2" s="5"/>
      <c r="G2" s="5"/>
      <c r="H2" s="5"/>
    </row>
    <row r="3" spans="1:8" ht="15.75" x14ac:dyDescent="0.25">
      <c r="A3" s="291" t="s">
        <v>40</v>
      </c>
      <c r="B3" s="291"/>
      <c r="C3" s="291"/>
      <c r="D3" s="291"/>
      <c r="E3" s="291"/>
      <c r="F3" s="291"/>
      <c r="G3" s="308"/>
      <c r="H3" s="308"/>
    </row>
    <row r="4" spans="1:8" ht="18" x14ac:dyDescent="0.25">
      <c r="A4" s="5"/>
      <c r="B4" s="5"/>
      <c r="C4" s="30"/>
      <c r="D4" s="30"/>
      <c r="E4" s="5"/>
      <c r="F4" s="5"/>
      <c r="G4" s="6"/>
      <c r="H4" s="6"/>
    </row>
    <row r="5" spans="1:8" ht="18" customHeight="1" x14ac:dyDescent="0.25">
      <c r="A5" s="291" t="s">
        <v>15</v>
      </c>
      <c r="B5" s="292"/>
      <c r="C5" s="292"/>
      <c r="D5" s="292"/>
      <c r="E5" s="292"/>
      <c r="F5" s="292"/>
      <c r="G5" s="292"/>
      <c r="H5" s="292"/>
    </row>
    <row r="6" spans="1:8" ht="18" x14ac:dyDescent="0.25">
      <c r="A6" s="5"/>
      <c r="B6" s="5"/>
      <c r="C6" s="30"/>
      <c r="D6" s="30"/>
      <c r="E6" s="5"/>
      <c r="F6" s="5"/>
      <c r="G6" s="6"/>
      <c r="H6" s="6"/>
    </row>
    <row r="7" spans="1:8" ht="15.75" x14ac:dyDescent="0.25">
      <c r="A7" s="291" t="s">
        <v>28</v>
      </c>
      <c r="B7" s="312"/>
      <c r="C7" s="312"/>
      <c r="D7" s="312"/>
      <c r="E7" s="312"/>
      <c r="F7" s="312"/>
      <c r="G7" s="312"/>
      <c r="H7" s="312"/>
    </row>
    <row r="8" spans="1:8" ht="18" x14ac:dyDescent="0.25">
      <c r="A8" s="5"/>
      <c r="B8" s="5"/>
      <c r="C8" s="30"/>
      <c r="D8" s="30"/>
      <c r="E8" s="5"/>
      <c r="F8" s="5"/>
      <c r="G8" s="6"/>
      <c r="H8" s="6"/>
    </row>
    <row r="9" spans="1:8" ht="25.5" x14ac:dyDescent="0.25">
      <c r="A9" s="26" t="s">
        <v>29</v>
      </c>
      <c r="B9" s="25" t="s">
        <v>12</v>
      </c>
      <c r="C9" s="25" t="s">
        <v>12</v>
      </c>
      <c r="D9" s="26" t="s">
        <v>13</v>
      </c>
      <c r="E9" s="26" t="s">
        <v>13</v>
      </c>
      <c r="F9" s="26" t="s">
        <v>56</v>
      </c>
      <c r="G9" s="26" t="s">
        <v>57</v>
      </c>
      <c r="H9" s="26" t="s">
        <v>58</v>
      </c>
    </row>
    <row r="10" spans="1:8" ht="15.75" customHeight="1" x14ac:dyDescent="0.25">
      <c r="A10" s="13" t="s">
        <v>30</v>
      </c>
      <c r="B10" s="214"/>
      <c r="C10" s="214"/>
      <c r="D10" s="214"/>
      <c r="E10" s="215"/>
      <c r="F10" s="215"/>
      <c r="G10" s="215"/>
      <c r="H10" s="215"/>
    </row>
    <row r="11" spans="1:8" ht="15.75" customHeight="1" x14ac:dyDescent="0.25">
      <c r="A11" s="13" t="s">
        <v>31</v>
      </c>
      <c r="B11" s="214"/>
      <c r="C11" s="214"/>
      <c r="D11" s="214"/>
      <c r="E11" s="215"/>
      <c r="F11" s="215"/>
      <c r="G11" s="215"/>
      <c r="H11" s="215"/>
    </row>
    <row r="12" spans="1:8" ht="25.5" x14ac:dyDescent="0.25">
      <c r="A12" s="20" t="s">
        <v>32</v>
      </c>
      <c r="B12" s="214"/>
      <c r="C12" s="214"/>
      <c r="D12" s="214"/>
      <c r="E12" s="215"/>
      <c r="F12" s="215"/>
      <c r="G12" s="215"/>
      <c r="H12" s="215"/>
    </row>
    <row r="13" spans="1:8" x14ac:dyDescent="0.25">
      <c r="A13" s="19" t="s">
        <v>33</v>
      </c>
      <c r="B13" s="214"/>
      <c r="C13" s="214"/>
      <c r="D13" s="214"/>
      <c r="E13" s="215"/>
      <c r="F13" s="215"/>
      <c r="G13" s="215"/>
      <c r="H13" s="215"/>
    </row>
    <row r="14" spans="1:8" x14ac:dyDescent="0.25">
      <c r="A14" s="13" t="s">
        <v>34</v>
      </c>
      <c r="B14" s="214"/>
      <c r="C14" s="214"/>
      <c r="D14" s="214"/>
      <c r="E14" s="215"/>
      <c r="F14" s="215"/>
      <c r="G14" s="215"/>
      <c r="H14" s="216"/>
    </row>
    <row r="15" spans="1:8" ht="25.5" x14ac:dyDescent="0.25">
      <c r="A15" s="21" t="s">
        <v>35</v>
      </c>
      <c r="B15" s="214"/>
      <c r="C15" s="214"/>
      <c r="D15" s="214"/>
      <c r="E15" s="215"/>
      <c r="F15" s="215"/>
      <c r="G15" s="215"/>
      <c r="H15" s="216"/>
    </row>
    <row r="16" spans="1:8" x14ac:dyDescent="0.25">
      <c r="A16" s="45" t="s">
        <v>70</v>
      </c>
      <c r="B16" s="274">
        <f>B17+B19</f>
        <v>9564890</v>
      </c>
      <c r="C16" s="274">
        <f>B16/7.5345</f>
        <v>1269479.0629769724</v>
      </c>
      <c r="D16" s="274">
        <f>D17+D19</f>
        <v>9564890</v>
      </c>
      <c r="E16" s="274">
        <f>D16/7.5345</f>
        <v>1269479.0629769724</v>
      </c>
      <c r="F16" s="274">
        <f>F17+F19</f>
        <v>1333887.82</v>
      </c>
      <c r="G16" s="274">
        <f>G17+G19</f>
        <v>1333887.82</v>
      </c>
      <c r="H16" s="274">
        <f>H17+H19</f>
        <v>1333887.82</v>
      </c>
    </row>
    <row r="17" spans="1:8" x14ac:dyDescent="0.25">
      <c r="A17" s="44" t="s">
        <v>71</v>
      </c>
      <c r="B17" s="274">
        <f>B18</f>
        <v>9321474</v>
      </c>
      <c r="C17" s="274">
        <f t="shared" ref="C17:C19" si="0">B17/7.5345</f>
        <v>1237172.2078439179</v>
      </c>
      <c r="D17" s="274">
        <f>D18</f>
        <v>9321474</v>
      </c>
      <c r="E17" s="274">
        <f t="shared" ref="E17" si="1">D17/7.5345</f>
        <v>1237172.2078439179</v>
      </c>
      <c r="F17" s="274">
        <f>F18</f>
        <v>1306338.55</v>
      </c>
      <c r="G17" s="274">
        <f>G18</f>
        <v>1306338.55</v>
      </c>
      <c r="H17" s="274">
        <f>H18</f>
        <v>1306338.55</v>
      </c>
    </row>
    <row r="18" spans="1:8" x14ac:dyDescent="0.25">
      <c r="A18" s="44" t="s">
        <v>72</v>
      </c>
      <c r="B18" s="274">
        <v>9321474</v>
      </c>
      <c r="C18" s="274">
        <f t="shared" si="0"/>
        <v>1237172.2078439179</v>
      </c>
      <c r="D18" s="274">
        <v>9321474</v>
      </c>
      <c r="E18" s="274">
        <f t="shared" ref="E18" si="2">D18/7.5345</f>
        <v>1237172.2078439179</v>
      </c>
      <c r="F18" s="274">
        <v>1306338.55</v>
      </c>
      <c r="G18" s="274">
        <v>1306338.55</v>
      </c>
      <c r="H18" s="274">
        <v>1306338.55</v>
      </c>
    </row>
    <row r="19" spans="1:8" x14ac:dyDescent="0.25">
      <c r="A19" s="44" t="s">
        <v>73</v>
      </c>
      <c r="B19" s="274">
        <v>243416</v>
      </c>
      <c r="C19" s="274">
        <f t="shared" si="0"/>
        <v>32306.855133054614</v>
      </c>
      <c r="D19" s="274">
        <v>243416</v>
      </c>
      <c r="E19" s="274">
        <f t="shared" ref="E19" si="3">D19/7.5345</f>
        <v>32306.855133054614</v>
      </c>
      <c r="F19" s="274">
        <v>27549.27</v>
      </c>
      <c r="G19" s="274">
        <v>27549.27</v>
      </c>
      <c r="H19" s="274">
        <v>27549.27</v>
      </c>
    </row>
    <row r="20" spans="1:8" x14ac:dyDescent="0.25">
      <c r="A20" s="44"/>
      <c r="B20" s="274"/>
      <c r="C20" s="274"/>
      <c r="D20" s="274"/>
      <c r="E20" s="274"/>
      <c r="F20" s="274"/>
      <c r="G20" s="274"/>
      <c r="H20" s="274"/>
    </row>
  </sheetData>
  <mergeCells count="4">
    <mergeCell ref="A1:H1"/>
    <mergeCell ref="A3:H3"/>
    <mergeCell ref="A5:H5"/>
    <mergeCell ref="A7:H7"/>
  </mergeCells>
  <pageMargins left="0.7" right="0.7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6"/>
  <sheetViews>
    <sheetView workbookViewId="0">
      <selection activeCell="B9" sqref="B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291" t="s">
        <v>65</v>
      </c>
      <c r="B1" s="291"/>
      <c r="C1" s="291"/>
      <c r="D1" s="291"/>
      <c r="E1" s="291"/>
      <c r="F1" s="291"/>
      <c r="G1" s="291"/>
      <c r="H1" s="291"/>
      <c r="I1" s="291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291" t="s">
        <v>40</v>
      </c>
      <c r="B3" s="291"/>
      <c r="C3" s="291"/>
      <c r="D3" s="291"/>
      <c r="E3" s="291"/>
      <c r="F3" s="291"/>
      <c r="G3" s="291"/>
      <c r="H3" s="308"/>
      <c r="I3" s="308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291" t="s">
        <v>36</v>
      </c>
      <c r="B5" s="292"/>
      <c r="C5" s="292"/>
      <c r="D5" s="292"/>
      <c r="E5" s="292"/>
      <c r="F5" s="292"/>
      <c r="G5" s="292"/>
      <c r="H5" s="292"/>
      <c r="I5" s="292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6" t="s">
        <v>16</v>
      </c>
      <c r="B7" s="25" t="s">
        <v>17</v>
      </c>
      <c r="C7" s="25" t="s">
        <v>18</v>
      </c>
      <c r="D7" s="25" t="s">
        <v>69</v>
      </c>
      <c r="E7" s="25" t="s">
        <v>12</v>
      </c>
      <c r="F7" s="26" t="s">
        <v>13</v>
      </c>
      <c r="G7" s="26" t="s">
        <v>56</v>
      </c>
      <c r="H7" s="26" t="s">
        <v>57</v>
      </c>
      <c r="I7" s="26" t="s">
        <v>58</v>
      </c>
    </row>
    <row r="8" spans="1:9" ht="25.5" x14ac:dyDescent="0.25">
      <c r="A8" s="13">
        <v>8</v>
      </c>
      <c r="B8" s="13"/>
      <c r="C8" s="13"/>
      <c r="D8" s="13" t="s">
        <v>37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44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20" t="s">
        <v>45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31" t="s">
        <v>38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2" t="s">
        <v>46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47</v>
      </c>
      <c r="E14" s="10"/>
      <c r="F14" s="11"/>
      <c r="G14" s="11"/>
      <c r="H14" s="11"/>
      <c r="I14" s="12"/>
    </row>
    <row r="15" spans="1:9" x14ac:dyDescent="0.25">
      <c r="A15" s="44"/>
      <c r="B15" s="44"/>
      <c r="C15" s="50">
        <v>52</v>
      </c>
      <c r="D15" s="44" t="s">
        <v>74</v>
      </c>
      <c r="E15" s="44"/>
      <c r="F15" s="44"/>
      <c r="G15" s="44"/>
      <c r="H15" s="44"/>
      <c r="I15" s="44"/>
    </row>
    <row r="16" spans="1:9" x14ac:dyDescent="0.25">
      <c r="A16" s="44"/>
      <c r="B16" s="44"/>
      <c r="C16" s="44"/>
      <c r="D16" s="44"/>
      <c r="E16" s="44"/>
      <c r="F16" s="44"/>
      <c r="G16" s="44"/>
      <c r="H16" s="44"/>
      <c r="I16" s="44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53"/>
  <sheetViews>
    <sheetView topLeftCell="A331" zoomScale="120" zoomScaleNormal="120" workbookViewId="0">
      <selection activeCell="E344" sqref="E344"/>
    </sheetView>
  </sheetViews>
  <sheetFormatPr defaultRowHeight="15" x14ac:dyDescent="0.25"/>
  <cols>
    <col min="1" max="1" width="7.42578125" bestFit="1" customWidth="1"/>
    <col min="2" max="2" width="7.5703125" customWidth="1"/>
    <col min="3" max="3" width="10.28515625" customWidth="1"/>
    <col min="4" max="4" width="41.85546875" customWidth="1"/>
    <col min="5" max="5" width="21" customWidth="1"/>
    <col min="6" max="6" width="17.42578125" customWidth="1"/>
    <col min="7" max="7" width="19.85546875" customWidth="1"/>
    <col min="8" max="8" width="21.5703125" customWidth="1"/>
    <col min="9" max="9" width="20" customWidth="1"/>
  </cols>
  <sheetData>
    <row r="1" spans="1:9" ht="42" customHeight="1" x14ac:dyDescent="0.25">
      <c r="A1" s="291" t="s">
        <v>65</v>
      </c>
      <c r="B1" s="291"/>
      <c r="C1" s="291"/>
      <c r="D1" s="291"/>
      <c r="E1" s="291"/>
      <c r="F1" s="291"/>
      <c r="G1" s="291"/>
      <c r="H1" s="291"/>
      <c r="I1" s="291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291" t="s">
        <v>39</v>
      </c>
      <c r="B3" s="292"/>
      <c r="C3" s="292"/>
      <c r="D3" s="292"/>
      <c r="E3" s="292"/>
      <c r="F3" s="292"/>
      <c r="G3" s="292"/>
      <c r="H3" s="292"/>
      <c r="I3" s="292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316" t="s">
        <v>41</v>
      </c>
      <c r="B5" s="317"/>
      <c r="C5" s="318"/>
      <c r="D5" s="25" t="s">
        <v>42</v>
      </c>
      <c r="E5" s="25" t="s">
        <v>12</v>
      </c>
      <c r="F5" s="26" t="s">
        <v>13</v>
      </c>
      <c r="G5" s="26" t="s">
        <v>56</v>
      </c>
      <c r="H5" s="26" t="s">
        <v>57</v>
      </c>
      <c r="I5" s="26" t="s">
        <v>58</v>
      </c>
    </row>
    <row r="6" spans="1:9" s="104" customFormat="1" ht="25.5" x14ac:dyDescent="0.25">
      <c r="A6" s="325" t="s">
        <v>75</v>
      </c>
      <c r="B6" s="326"/>
      <c r="C6" s="327"/>
      <c r="D6" s="103" t="s">
        <v>105</v>
      </c>
      <c r="E6" s="210">
        <f>E7</f>
        <v>45425.54</v>
      </c>
      <c r="F6" s="210">
        <f>F7</f>
        <v>45425.549999999996</v>
      </c>
      <c r="G6" s="210">
        <f>G7</f>
        <v>44397.259999999995</v>
      </c>
      <c r="H6" s="210">
        <f t="shared" ref="H6:I6" si="0">H7</f>
        <v>44397.259999999995</v>
      </c>
      <c r="I6" s="210">
        <f t="shared" si="0"/>
        <v>44397.259999999995</v>
      </c>
    </row>
    <row r="7" spans="1:9" s="97" customFormat="1" x14ac:dyDescent="0.25">
      <c r="A7" s="313" t="s">
        <v>76</v>
      </c>
      <c r="B7" s="314"/>
      <c r="C7" s="315"/>
      <c r="D7" s="96" t="s">
        <v>22</v>
      </c>
      <c r="E7" s="212">
        <f>E9+E45</f>
        <v>45425.54</v>
      </c>
      <c r="F7" s="212">
        <f>F9+F45</f>
        <v>45425.549999999996</v>
      </c>
      <c r="G7" s="212">
        <f>G9+G45</f>
        <v>44397.259999999995</v>
      </c>
      <c r="H7" s="212">
        <f t="shared" ref="H7:I7" si="1">H9+H45</f>
        <v>44397.259999999995</v>
      </c>
      <c r="I7" s="212">
        <f t="shared" si="1"/>
        <v>44397.259999999995</v>
      </c>
    </row>
    <row r="8" spans="1:9" x14ac:dyDescent="0.25">
      <c r="A8" s="319" t="s">
        <v>77</v>
      </c>
      <c r="B8" s="320"/>
      <c r="C8" s="321"/>
      <c r="D8" s="43" t="s">
        <v>228</v>
      </c>
      <c r="E8" s="214"/>
      <c r="F8" s="214"/>
      <c r="G8" s="214"/>
      <c r="H8" s="215"/>
      <c r="I8" s="216"/>
    </row>
    <row r="9" spans="1:9" s="80" customFormat="1" x14ac:dyDescent="0.25">
      <c r="A9" s="322">
        <v>3</v>
      </c>
      <c r="B9" s="323"/>
      <c r="C9" s="324"/>
      <c r="D9" s="79" t="s">
        <v>24</v>
      </c>
      <c r="E9" s="217">
        <f>E10+E40</f>
        <v>37516.76</v>
      </c>
      <c r="F9" s="217">
        <f>F10+F40</f>
        <v>37516.769999999997</v>
      </c>
      <c r="G9" s="217">
        <f>G10+G40</f>
        <v>36614.409999999996</v>
      </c>
      <c r="H9" s="217">
        <f t="shared" ref="H9:I9" si="2">H10+H40</f>
        <v>36614.409999999996</v>
      </c>
      <c r="I9" s="217">
        <f t="shared" si="2"/>
        <v>36614.409999999996</v>
      </c>
    </row>
    <row r="10" spans="1:9" s="82" customFormat="1" x14ac:dyDescent="0.25">
      <c r="A10" s="238">
        <v>32</v>
      </c>
      <c r="B10" s="239"/>
      <c r="C10" s="240"/>
      <c r="D10" s="81" t="s">
        <v>43</v>
      </c>
      <c r="E10" s="220">
        <f>E11+E15+E20+E29</f>
        <v>36853.15</v>
      </c>
      <c r="F10" s="220">
        <f>F11+F15+F20+F29</f>
        <v>36786.789999999994</v>
      </c>
      <c r="G10" s="220">
        <f>G11+G15+G20+G29</f>
        <v>35818.07</v>
      </c>
      <c r="H10" s="220">
        <f t="shared" ref="H10:I10" si="3">H11+H15+H20+H29</f>
        <v>35818.07</v>
      </c>
      <c r="I10" s="220">
        <f t="shared" si="3"/>
        <v>35818.07</v>
      </c>
    </row>
    <row r="11" spans="1:9" s="193" customFormat="1" x14ac:dyDescent="0.25">
      <c r="A11" s="189"/>
      <c r="B11" s="190">
        <v>321</v>
      </c>
      <c r="C11" s="191"/>
      <c r="D11" s="192" t="s">
        <v>78</v>
      </c>
      <c r="E11" s="221">
        <f>E12+E13+E14</f>
        <v>2480.06</v>
      </c>
      <c r="F11" s="221">
        <f>F12+F13+F14</f>
        <v>3649.88</v>
      </c>
      <c r="G11" s="221">
        <f>G12+G13+G14</f>
        <v>4071.19</v>
      </c>
      <c r="H11" s="221">
        <f t="shared" ref="H11:I11" si="4">H12+H13+H14</f>
        <v>4071.19</v>
      </c>
      <c r="I11" s="221">
        <f t="shared" si="4"/>
        <v>4071.19</v>
      </c>
    </row>
    <row r="12" spans="1:9" x14ac:dyDescent="0.25">
      <c r="A12" s="47"/>
      <c r="B12" s="48">
        <v>3211</v>
      </c>
      <c r="C12" s="49"/>
      <c r="D12" s="51" t="s">
        <v>79</v>
      </c>
      <c r="E12" s="214">
        <v>1020.11</v>
      </c>
      <c r="F12" s="214">
        <v>1990.84</v>
      </c>
      <c r="G12" s="214">
        <v>2412.15</v>
      </c>
      <c r="H12" s="214">
        <v>2412.15</v>
      </c>
      <c r="I12" s="214">
        <v>2412.15</v>
      </c>
    </row>
    <row r="13" spans="1:9" x14ac:dyDescent="0.25">
      <c r="A13" s="47"/>
      <c r="B13" s="48">
        <v>3213</v>
      </c>
      <c r="C13" s="49"/>
      <c r="D13" s="51" t="s">
        <v>80</v>
      </c>
      <c r="E13" s="214">
        <v>132.72</v>
      </c>
      <c r="F13" s="214">
        <v>331.81</v>
      </c>
      <c r="G13" s="214">
        <v>331.81</v>
      </c>
      <c r="H13" s="214">
        <v>331.81</v>
      </c>
      <c r="I13" s="214">
        <v>331.81</v>
      </c>
    </row>
    <row r="14" spans="1:9" ht="14.25" customHeight="1" x14ac:dyDescent="0.25">
      <c r="A14" s="47"/>
      <c r="B14" s="48">
        <v>3214</v>
      </c>
      <c r="C14" s="49"/>
      <c r="D14" s="51" t="s">
        <v>81</v>
      </c>
      <c r="E14" s="214">
        <v>1327.23</v>
      </c>
      <c r="F14" s="214">
        <v>1327.23</v>
      </c>
      <c r="G14" s="214">
        <v>1327.23</v>
      </c>
      <c r="H14" s="214">
        <v>1327.23</v>
      </c>
      <c r="I14" s="214">
        <v>1327.23</v>
      </c>
    </row>
    <row r="15" spans="1:9" s="150" customFormat="1" x14ac:dyDescent="0.25">
      <c r="A15" s="163"/>
      <c r="B15" s="164">
        <v>322</v>
      </c>
      <c r="C15" s="176"/>
      <c r="D15" s="149" t="s">
        <v>82</v>
      </c>
      <c r="E15" s="222">
        <f>E16+E17+E18+E19</f>
        <v>22165.5</v>
      </c>
      <c r="F15" s="222">
        <f>F16+F17+F18+F19</f>
        <v>21723</v>
      </c>
      <c r="G15" s="222">
        <f>G16+G17+G18+G19</f>
        <v>19864.860000000004</v>
      </c>
      <c r="H15" s="222">
        <f t="shared" ref="H15:I15" si="5">H16+H17+H18+H19</f>
        <v>19864.860000000004</v>
      </c>
      <c r="I15" s="222">
        <f t="shared" si="5"/>
        <v>19864.860000000004</v>
      </c>
    </row>
    <row r="16" spans="1:9" x14ac:dyDescent="0.25">
      <c r="A16" s="47"/>
      <c r="B16" s="48">
        <v>3221</v>
      </c>
      <c r="C16" s="49"/>
      <c r="D16" s="46" t="s">
        <v>83</v>
      </c>
      <c r="E16" s="214">
        <v>6148.2</v>
      </c>
      <c r="F16" s="214">
        <v>5464.45</v>
      </c>
      <c r="G16" s="214">
        <v>5597.18</v>
      </c>
      <c r="H16" s="214">
        <v>5597.18</v>
      </c>
      <c r="I16" s="214">
        <v>5597.18</v>
      </c>
    </row>
    <row r="17" spans="1:9" x14ac:dyDescent="0.25">
      <c r="A17" s="47"/>
      <c r="B17" s="48">
        <v>3223</v>
      </c>
      <c r="C17" s="49"/>
      <c r="D17" s="46" t="s">
        <v>84</v>
      </c>
      <c r="E17" s="214">
        <v>16017.3</v>
      </c>
      <c r="F17" s="214">
        <v>15926.74</v>
      </c>
      <c r="G17" s="214">
        <v>13935.87</v>
      </c>
      <c r="H17" s="214">
        <v>13935.87</v>
      </c>
      <c r="I17" s="214">
        <v>13935.87</v>
      </c>
    </row>
    <row r="18" spans="1:9" x14ac:dyDescent="0.25">
      <c r="A18" s="47"/>
      <c r="B18" s="48">
        <v>3225</v>
      </c>
      <c r="C18" s="49"/>
      <c r="D18" s="46" t="s">
        <v>85</v>
      </c>
      <c r="E18" s="214">
        <v>0</v>
      </c>
      <c r="F18" s="214">
        <v>0</v>
      </c>
      <c r="G18" s="214">
        <v>0</v>
      </c>
      <c r="H18" s="214">
        <v>0</v>
      </c>
      <c r="I18" s="214">
        <v>0</v>
      </c>
    </row>
    <row r="19" spans="1:9" ht="15.75" customHeight="1" x14ac:dyDescent="0.25">
      <c r="A19" s="47"/>
      <c r="B19" s="48">
        <v>3227</v>
      </c>
      <c r="C19" s="49"/>
      <c r="D19" s="46" t="s">
        <v>86</v>
      </c>
      <c r="E19" s="214">
        <v>0</v>
      </c>
      <c r="F19" s="214">
        <v>331.81</v>
      </c>
      <c r="G19" s="214">
        <v>331.81</v>
      </c>
      <c r="H19" s="214">
        <v>331.81</v>
      </c>
      <c r="I19" s="214">
        <v>331.81</v>
      </c>
    </row>
    <row r="20" spans="1:9" s="150" customFormat="1" x14ac:dyDescent="0.25">
      <c r="A20" s="163"/>
      <c r="B20" s="164">
        <v>323</v>
      </c>
      <c r="C20" s="176"/>
      <c r="D20" s="149" t="s">
        <v>87</v>
      </c>
      <c r="E20" s="222">
        <f>E21+E22+E23+E24+E25+E26+E27+E28</f>
        <v>9792.07</v>
      </c>
      <c r="F20" s="222">
        <f>F21+F22+F23+F24+F25+F26+F27+F28</f>
        <v>8958.57</v>
      </c>
      <c r="G20" s="222">
        <f>G21+G22+G23+G24+G25+G26+G27+G28</f>
        <v>9161.1999999999989</v>
      </c>
      <c r="H20" s="222">
        <f t="shared" ref="H20:I20" si="6">H21+H22+H23+H24+H25+H26+H27+H28</f>
        <v>9161.1999999999989</v>
      </c>
      <c r="I20" s="222">
        <f t="shared" si="6"/>
        <v>9161.1999999999989</v>
      </c>
    </row>
    <row r="21" spans="1:9" x14ac:dyDescent="0.25">
      <c r="A21" s="47"/>
      <c r="B21" s="48">
        <v>3231</v>
      </c>
      <c r="C21" s="49"/>
      <c r="D21" s="51" t="s">
        <v>88</v>
      </c>
      <c r="E21" s="214">
        <v>2086.41</v>
      </c>
      <c r="F21" s="214">
        <v>2256.29</v>
      </c>
      <c r="G21" s="214">
        <v>2070.48</v>
      </c>
      <c r="H21" s="214">
        <v>2070.48</v>
      </c>
      <c r="I21" s="214">
        <v>2070.48</v>
      </c>
    </row>
    <row r="22" spans="1:9" x14ac:dyDescent="0.25">
      <c r="A22" s="47"/>
      <c r="B22" s="59">
        <v>3233</v>
      </c>
      <c r="C22" s="49"/>
      <c r="D22" s="51" t="s">
        <v>89</v>
      </c>
      <c r="E22" s="214">
        <v>0</v>
      </c>
      <c r="F22" s="214">
        <v>0</v>
      </c>
      <c r="G22" s="214">
        <v>0</v>
      </c>
      <c r="H22" s="214">
        <v>0</v>
      </c>
      <c r="I22" s="214">
        <v>0</v>
      </c>
    </row>
    <row r="23" spans="1:9" x14ac:dyDescent="0.25">
      <c r="A23" s="47"/>
      <c r="B23" s="59">
        <v>3234</v>
      </c>
      <c r="C23" s="49"/>
      <c r="D23" s="51" t="s">
        <v>90</v>
      </c>
      <c r="E23" s="214">
        <v>4313.49</v>
      </c>
      <c r="F23" s="214">
        <v>4313.49</v>
      </c>
      <c r="G23" s="214">
        <v>4512.58</v>
      </c>
      <c r="H23" s="214">
        <v>4512.58</v>
      </c>
      <c r="I23" s="214">
        <v>4512.58</v>
      </c>
    </row>
    <row r="24" spans="1:9" x14ac:dyDescent="0.25">
      <c r="A24" s="47"/>
      <c r="B24" s="59">
        <v>3235</v>
      </c>
      <c r="C24" s="49"/>
      <c r="D24" s="51" t="s">
        <v>91</v>
      </c>
      <c r="E24" s="214">
        <v>0</v>
      </c>
      <c r="F24" s="214">
        <v>0</v>
      </c>
      <c r="G24" s="214">
        <v>0</v>
      </c>
      <c r="H24" s="214">
        <v>0</v>
      </c>
      <c r="I24" s="214">
        <v>0</v>
      </c>
    </row>
    <row r="25" spans="1:9" x14ac:dyDescent="0.25">
      <c r="A25" s="47"/>
      <c r="B25" s="59">
        <v>3236</v>
      </c>
      <c r="C25" s="49"/>
      <c r="D25" s="51" t="s">
        <v>92</v>
      </c>
      <c r="E25" s="214">
        <v>2426.17</v>
      </c>
      <c r="F25" s="214">
        <v>1422.79</v>
      </c>
      <c r="G25" s="214">
        <v>1592.67</v>
      </c>
      <c r="H25" s="214">
        <v>1592.67</v>
      </c>
      <c r="I25" s="214">
        <v>1592.67</v>
      </c>
    </row>
    <row r="26" spans="1:9" x14ac:dyDescent="0.25">
      <c r="A26" s="47"/>
      <c r="B26" s="59">
        <v>3237</v>
      </c>
      <c r="C26" s="49"/>
      <c r="D26" s="51" t="s">
        <v>93</v>
      </c>
      <c r="E26" s="214">
        <v>0</v>
      </c>
      <c r="F26" s="214">
        <v>0</v>
      </c>
      <c r="G26" s="214">
        <v>0</v>
      </c>
      <c r="H26" s="214">
        <v>0</v>
      </c>
      <c r="I26" s="214">
        <v>0</v>
      </c>
    </row>
    <row r="27" spans="1:9" x14ac:dyDescent="0.25">
      <c r="A27" s="47"/>
      <c r="B27" s="59">
        <v>3238</v>
      </c>
      <c r="C27" s="49"/>
      <c r="D27" s="51" t="s">
        <v>94</v>
      </c>
      <c r="E27" s="214">
        <v>966</v>
      </c>
      <c r="F27" s="214">
        <v>966</v>
      </c>
      <c r="G27" s="214">
        <v>985.47</v>
      </c>
      <c r="H27" s="214">
        <v>985.47</v>
      </c>
      <c r="I27" s="214">
        <v>985.47</v>
      </c>
    </row>
    <row r="28" spans="1:9" x14ac:dyDescent="0.25">
      <c r="A28" s="47"/>
      <c r="B28" s="59">
        <v>3239</v>
      </c>
      <c r="C28" s="49"/>
      <c r="D28" s="51" t="s">
        <v>95</v>
      </c>
      <c r="E28" s="214">
        <v>0</v>
      </c>
      <c r="F28" s="214">
        <v>0</v>
      </c>
      <c r="G28" s="214">
        <v>0</v>
      </c>
      <c r="H28" s="214">
        <v>0</v>
      </c>
      <c r="I28" s="214">
        <v>0</v>
      </c>
    </row>
    <row r="29" spans="1:9" s="150" customFormat="1" ht="15" customHeight="1" x14ac:dyDescent="0.25">
      <c r="A29" s="163"/>
      <c r="B29" s="164">
        <v>329</v>
      </c>
      <c r="C29" s="165"/>
      <c r="D29" s="177" t="s">
        <v>96</v>
      </c>
      <c r="E29" s="222">
        <f>E30+E31+E32+E33+E34</f>
        <v>2415.52</v>
      </c>
      <c r="F29" s="222">
        <f>F30+F31+F32+F33+F34</f>
        <v>2455.34</v>
      </c>
      <c r="G29" s="222">
        <f>G30+G31+G32+G33+G34</f>
        <v>2720.82</v>
      </c>
      <c r="H29" s="222">
        <f t="shared" ref="H29:I29" si="7">H30+H31+H32+H33+H34</f>
        <v>2720.82</v>
      </c>
      <c r="I29" s="222">
        <f t="shared" si="7"/>
        <v>2720.82</v>
      </c>
    </row>
    <row r="30" spans="1:9" x14ac:dyDescent="0.25">
      <c r="A30" s="52"/>
      <c r="B30" s="59">
        <v>3292</v>
      </c>
      <c r="C30" s="53"/>
      <c r="D30" s="51" t="s">
        <v>97</v>
      </c>
      <c r="E30" s="214">
        <v>2282.8000000000002</v>
      </c>
      <c r="F30" s="214">
        <v>2282.8000000000002</v>
      </c>
      <c r="G30" s="214">
        <v>2548.2800000000002</v>
      </c>
      <c r="H30" s="214">
        <v>2548.2800000000002</v>
      </c>
      <c r="I30" s="214">
        <v>2548.2800000000002</v>
      </c>
    </row>
    <row r="31" spans="1:9" x14ac:dyDescent="0.25">
      <c r="A31" s="52"/>
      <c r="B31" s="59">
        <v>3293</v>
      </c>
      <c r="C31" s="53"/>
      <c r="D31" s="51" t="s">
        <v>98</v>
      </c>
      <c r="E31" s="214">
        <v>0</v>
      </c>
      <c r="F31" s="214">
        <v>0</v>
      </c>
      <c r="G31" s="214">
        <v>0</v>
      </c>
      <c r="H31" s="214">
        <v>0</v>
      </c>
      <c r="I31" s="214">
        <v>0</v>
      </c>
    </row>
    <row r="32" spans="1:9" x14ac:dyDescent="0.25">
      <c r="A32" s="52"/>
      <c r="B32" s="59">
        <v>3294</v>
      </c>
      <c r="C32" s="53"/>
      <c r="D32" s="51" t="s">
        <v>99</v>
      </c>
      <c r="E32" s="214">
        <v>132.72</v>
      </c>
      <c r="F32" s="214">
        <v>172.54</v>
      </c>
      <c r="G32" s="214">
        <v>172.54</v>
      </c>
      <c r="H32" s="214">
        <v>172.54</v>
      </c>
      <c r="I32" s="214">
        <v>172.54</v>
      </c>
    </row>
    <row r="33" spans="1:9" ht="16.5" customHeight="1" x14ac:dyDescent="0.25">
      <c r="A33" s="52"/>
      <c r="B33" s="59">
        <v>3295</v>
      </c>
      <c r="C33" s="53"/>
      <c r="D33" s="51" t="s">
        <v>100</v>
      </c>
      <c r="E33" s="214">
        <v>0</v>
      </c>
      <c r="F33" s="214">
        <v>0</v>
      </c>
      <c r="G33" s="214">
        <v>0</v>
      </c>
      <c r="H33" s="214">
        <v>0</v>
      </c>
      <c r="I33" s="214">
        <v>0</v>
      </c>
    </row>
    <row r="34" spans="1:9" ht="15" customHeight="1" x14ac:dyDescent="0.25">
      <c r="A34" s="52"/>
      <c r="B34" s="59">
        <v>3299</v>
      </c>
      <c r="C34" s="53"/>
      <c r="D34" s="51" t="s">
        <v>96</v>
      </c>
      <c r="E34" s="214"/>
      <c r="F34" s="214">
        <v>0</v>
      </c>
      <c r="G34" s="214">
        <v>0</v>
      </c>
      <c r="H34" s="214">
        <v>0</v>
      </c>
      <c r="I34" s="214">
        <v>0</v>
      </c>
    </row>
    <row r="35" spans="1:9" hidden="1" x14ac:dyDescent="0.25">
      <c r="A35" s="52"/>
      <c r="B35" s="59"/>
      <c r="C35" s="53"/>
      <c r="D35" s="51"/>
      <c r="E35" s="214"/>
      <c r="F35" s="214"/>
      <c r="G35" s="214"/>
      <c r="H35" s="214"/>
      <c r="I35" s="214"/>
    </row>
    <row r="36" spans="1:9" hidden="1" x14ac:dyDescent="0.25">
      <c r="A36" s="52"/>
      <c r="B36" s="59"/>
      <c r="C36" s="53"/>
      <c r="D36" s="51"/>
      <c r="E36" s="214"/>
      <c r="F36" s="214"/>
      <c r="G36" s="214"/>
      <c r="H36" s="214"/>
      <c r="I36" s="214"/>
    </row>
    <row r="37" spans="1:9" hidden="1" x14ac:dyDescent="0.25">
      <c r="A37" s="52"/>
      <c r="B37" s="59"/>
      <c r="C37" s="53"/>
      <c r="D37" s="51"/>
      <c r="E37" s="214"/>
      <c r="F37" s="214"/>
      <c r="G37" s="214"/>
      <c r="H37" s="214"/>
      <c r="I37" s="214"/>
    </row>
    <row r="38" spans="1:9" ht="15.75" hidden="1" customHeight="1" x14ac:dyDescent="0.25">
      <c r="A38" s="52"/>
      <c r="B38" s="59"/>
      <c r="C38" s="53"/>
      <c r="D38" s="51"/>
      <c r="E38" s="214"/>
      <c r="F38" s="214"/>
      <c r="G38" s="214"/>
      <c r="H38" s="214"/>
      <c r="I38" s="214"/>
    </row>
    <row r="39" spans="1:9" ht="16.5" hidden="1" customHeight="1" x14ac:dyDescent="0.25">
      <c r="A39" s="52"/>
      <c r="B39" s="59"/>
      <c r="C39" s="53"/>
      <c r="D39" s="51"/>
      <c r="E39" s="214"/>
      <c r="F39" s="214"/>
      <c r="G39" s="214"/>
      <c r="H39" s="214"/>
      <c r="I39" s="214"/>
    </row>
    <row r="40" spans="1:9" s="82" customFormat="1" x14ac:dyDescent="0.25">
      <c r="A40" s="88"/>
      <c r="B40" s="89">
        <v>34</v>
      </c>
      <c r="C40" s="90"/>
      <c r="D40" s="91" t="s">
        <v>101</v>
      </c>
      <c r="E40" s="220">
        <f t="shared" ref="E40:G41" si="8">E41</f>
        <v>663.61</v>
      </c>
      <c r="F40" s="220">
        <f t="shared" si="8"/>
        <v>729.98</v>
      </c>
      <c r="G40" s="220">
        <f t="shared" si="8"/>
        <v>796.34</v>
      </c>
      <c r="H40" s="220">
        <f t="shared" ref="H40:H41" si="9">H41</f>
        <v>796.34</v>
      </c>
      <c r="I40" s="220">
        <f t="shared" ref="I40:I41" si="10">I41</f>
        <v>796.34</v>
      </c>
    </row>
    <row r="41" spans="1:9" s="150" customFormat="1" x14ac:dyDescent="0.25">
      <c r="A41" s="163"/>
      <c r="B41" s="178">
        <v>343</v>
      </c>
      <c r="C41" s="165"/>
      <c r="D41" s="177" t="s">
        <v>102</v>
      </c>
      <c r="E41" s="222">
        <f t="shared" si="8"/>
        <v>663.61</v>
      </c>
      <c r="F41" s="222">
        <f t="shared" si="8"/>
        <v>729.98</v>
      </c>
      <c r="G41" s="222">
        <f t="shared" si="8"/>
        <v>796.34</v>
      </c>
      <c r="H41" s="222">
        <f t="shared" si="9"/>
        <v>796.34</v>
      </c>
      <c r="I41" s="222">
        <f t="shared" si="10"/>
        <v>796.34</v>
      </c>
    </row>
    <row r="42" spans="1:9" ht="15.75" customHeight="1" x14ac:dyDescent="0.25">
      <c r="A42" s="52"/>
      <c r="B42" s="59">
        <v>3431</v>
      </c>
      <c r="C42" s="53"/>
      <c r="D42" s="51" t="s">
        <v>103</v>
      </c>
      <c r="E42" s="214">
        <v>663.61</v>
      </c>
      <c r="F42" s="214">
        <v>729.98</v>
      </c>
      <c r="G42" s="214">
        <v>796.34</v>
      </c>
      <c r="H42" s="214">
        <v>796.34</v>
      </c>
      <c r="I42" s="214">
        <v>796.34</v>
      </c>
    </row>
    <row r="43" spans="1:9" s="97" customFormat="1" ht="27.75" customHeight="1" x14ac:dyDescent="0.25">
      <c r="A43" s="313" t="s">
        <v>104</v>
      </c>
      <c r="B43" s="314"/>
      <c r="C43" s="315"/>
      <c r="D43" s="98" t="s">
        <v>106</v>
      </c>
      <c r="E43" s="212">
        <f>E45</f>
        <v>7908.78</v>
      </c>
      <c r="F43" s="212">
        <f>F45</f>
        <v>7908.78</v>
      </c>
      <c r="G43" s="212">
        <f>G45</f>
        <v>7782.85</v>
      </c>
      <c r="H43" s="212">
        <f t="shared" ref="H43:I43" si="11">H45</f>
        <v>7782.85</v>
      </c>
      <c r="I43" s="212">
        <f t="shared" si="11"/>
        <v>7782.85</v>
      </c>
    </row>
    <row r="44" spans="1:9" s="97" customFormat="1" ht="18" customHeight="1" x14ac:dyDescent="0.25">
      <c r="A44" s="319" t="s">
        <v>77</v>
      </c>
      <c r="B44" s="320"/>
      <c r="C44" s="321"/>
      <c r="D44" s="281" t="s">
        <v>228</v>
      </c>
      <c r="E44" s="214"/>
      <c r="F44" s="214"/>
      <c r="G44" s="214"/>
      <c r="H44" s="214"/>
      <c r="I44" s="214"/>
    </row>
    <row r="45" spans="1:9" s="80" customFormat="1" x14ac:dyDescent="0.25">
      <c r="A45" s="265"/>
      <c r="B45" s="261">
        <v>3</v>
      </c>
      <c r="C45" s="266"/>
      <c r="D45" s="79" t="s">
        <v>24</v>
      </c>
      <c r="E45" s="217">
        <f>E46</f>
        <v>7908.78</v>
      </c>
      <c r="F45" s="217">
        <f>F46</f>
        <v>7908.78</v>
      </c>
      <c r="G45" s="217">
        <f>G46</f>
        <v>7782.85</v>
      </c>
      <c r="H45" s="217">
        <f t="shared" ref="H45:I45" si="12">H46</f>
        <v>7782.85</v>
      </c>
      <c r="I45" s="217">
        <f t="shared" si="12"/>
        <v>7782.85</v>
      </c>
    </row>
    <row r="46" spans="1:9" s="195" customFormat="1" x14ac:dyDescent="0.25">
      <c r="A46" s="267"/>
      <c r="B46" s="269">
        <v>32</v>
      </c>
      <c r="C46" s="268"/>
      <c r="D46" s="194" t="s">
        <v>43</v>
      </c>
      <c r="E46" s="226">
        <f>E47+E49</f>
        <v>7908.78</v>
      </c>
      <c r="F46" s="226">
        <f>F47+F49</f>
        <v>7908.78</v>
      </c>
      <c r="G46" s="226">
        <f>G47+G49</f>
        <v>7782.85</v>
      </c>
      <c r="H46" s="226">
        <f t="shared" ref="H46:I46" si="13">H47+H49</f>
        <v>7782.85</v>
      </c>
      <c r="I46" s="226">
        <f t="shared" si="13"/>
        <v>7782.85</v>
      </c>
    </row>
    <row r="47" spans="1:9" s="150" customFormat="1" x14ac:dyDescent="0.25">
      <c r="A47" s="179"/>
      <c r="B47" s="270">
        <v>322</v>
      </c>
      <c r="C47" s="176"/>
      <c r="D47" s="149" t="s">
        <v>82</v>
      </c>
      <c r="E47" s="222">
        <f>E48</f>
        <v>1061.78</v>
      </c>
      <c r="F47" s="222">
        <f>F48</f>
        <v>1061.78</v>
      </c>
      <c r="G47" s="222">
        <f>G48</f>
        <v>995.42</v>
      </c>
      <c r="H47" s="222">
        <f t="shared" ref="H47:I47" si="14">H48</f>
        <v>995.42</v>
      </c>
      <c r="I47" s="222">
        <f t="shared" si="14"/>
        <v>995.42</v>
      </c>
    </row>
    <row r="48" spans="1:9" ht="26.25" x14ac:dyDescent="0.25">
      <c r="A48" s="52"/>
      <c r="B48" s="251">
        <v>3224</v>
      </c>
      <c r="C48" s="53"/>
      <c r="D48" s="51" t="s">
        <v>107</v>
      </c>
      <c r="E48" s="214">
        <v>1061.78</v>
      </c>
      <c r="F48" s="214">
        <v>1061.78</v>
      </c>
      <c r="G48" s="214">
        <v>995.42</v>
      </c>
      <c r="H48" s="214">
        <v>995.42</v>
      </c>
      <c r="I48" s="214">
        <v>995.42</v>
      </c>
    </row>
    <row r="49" spans="1:9" s="150" customFormat="1" x14ac:dyDescent="0.25">
      <c r="A49" s="163"/>
      <c r="B49" s="270">
        <v>323</v>
      </c>
      <c r="C49" s="165"/>
      <c r="D49" s="149" t="s">
        <v>87</v>
      </c>
      <c r="E49" s="222">
        <f>E50+E51</f>
        <v>6847</v>
      </c>
      <c r="F49" s="222">
        <f>F50+F51</f>
        <v>6847</v>
      </c>
      <c r="G49" s="222">
        <f>G50+G51</f>
        <v>6787.43</v>
      </c>
      <c r="H49" s="222">
        <f t="shared" ref="H49:I49" si="15">H50+H51</f>
        <v>6787.43</v>
      </c>
      <c r="I49" s="222">
        <f t="shared" si="15"/>
        <v>6787.43</v>
      </c>
    </row>
    <row r="50" spans="1:9" ht="15" customHeight="1" x14ac:dyDescent="0.25">
      <c r="A50" s="52"/>
      <c r="B50" s="251">
        <v>3232</v>
      </c>
      <c r="C50" s="53"/>
      <c r="D50" s="60" t="s">
        <v>108</v>
      </c>
      <c r="E50" s="214">
        <v>6847</v>
      </c>
      <c r="F50" s="214">
        <v>6847</v>
      </c>
      <c r="G50" s="214">
        <v>6787.43</v>
      </c>
      <c r="H50" s="214">
        <v>6787.43</v>
      </c>
      <c r="I50" s="214">
        <v>6787.43</v>
      </c>
    </row>
    <row r="51" spans="1:9" x14ac:dyDescent="0.25">
      <c r="A51" s="52"/>
      <c r="B51" s="251">
        <v>3237</v>
      </c>
      <c r="C51" s="53"/>
      <c r="D51" s="60" t="s">
        <v>93</v>
      </c>
      <c r="E51" s="214">
        <v>0</v>
      </c>
      <c r="F51" s="214">
        <v>0</v>
      </c>
      <c r="G51" s="214">
        <v>0</v>
      </c>
      <c r="H51" s="214">
        <v>0</v>
      </c>
      <c r="I51" s="214">
        <v>0</v>
      </c>
    </row>
    <row r="52" spans="1:9" s="97" customFormat="1" ht="15" customHeight="1" x14ac:dyDescent="0.25">
      <c r="A52" s="313" t="s">
        <v>109</v>
      </c>
      <c r="B52" s="314"/>
      <c r="C52" s="315"/>
      <c r="D52" s="99" t="s">
        <v>110</v>
      </c>
      <c r="E52" s="212">
        <v>0</v>
      </c>
      <c r="F52" s="212">
        <v>0</v>
      </c>
      <c r="G52" s="212">
        <v>0</v>
      </c>
      <c r="H52" s="213"/>
      <c r="I52" s="225"/>
    </row>
    <row r="53" spans="1:9" s="197" customFormat="1" hidden="1" x14ac:dyDescent="0.25">
      <c r="A53" s="61"/>
      <c r="B53" s="62"/>
      <c r="C53" s="63"/>
      <c r="D53" s="196"/>
      <c r="E53" s="214"/>
      <c r="F53" s="215"/>
      <c r="G53" s="215"/>
      <c r="H53" s="215"/>
      <c r="I53" s="216"/>
    </row>
    <row r="54" spans="1:9" s="127" customFormat="1" x14ac:dyDescent="0.25">
      <c r="A54" s="125" t="s">
        <v>111</v>
      </c>
      <c r="B54" s="128"/>
      <c r="C54" s="129"/>
      <c r="D54" s="126" t="s">
        <v>112</v>
      </c>
      <c r="E54" s="227">
        <f>E55+E71+E78+E85+E100+E152+E159</f>
        <v>52056.5</v>
      </c>
      <c r="F54" s="227">
        <f>F55+F71+F78+F85+F100+F152+F159</f>
        <v>3543.5200000000004</v>
      </c>
      <c r="G54" s="227">
        <f>G55+G71+G78+G85+G100+G152+G159</f>
        <v>3211.71</v>
      </c>
      <c r="H54" s="228"/>
      <c r="I54" s="229"/>
    </row>
    <row r="55" spans="1:9" s="97" customFormat="1" x14ac:dyDescent="0.25">
      <c r="A55" s="100" t="s">
        <v>113</v>
      </c>
      <c r="B55" s="101"/>
      <c r="C55" s="102"/>
      <c r="D55" s="99" t="s">
        <v>114</v>
      </c>
      <c r="E55" s="212">
        <f>E57</f>
        <v>331.81</v>
      </c>
      <c r="F55" s="212">
        <f>F57</f>
        <v>331.81</v>
      </c>
      <c r="G55" s="212">
        <f>G57</f>
        <v>0</v>
      </c>
      <c r="H55" s="213"/>
      <c r="I55" s="225"/>
    </row>
    <row r="56" spans="1:9" s="97" customFormat="1" x14ac:dyDescent="0.25">
      <c r="A56" s="319" t="s">
        <v>229</v>
      </c>
      <c r="B56" s="320"/>
      <c r="C56" s="321"/>
      <c r="D56" s="281" t="s">
        <v>20</v>
      </c>
      <c r="E56" s="214"/>
      <c r="F56" s="214"/>
      <c r="G56" s="214"/>
      <c r="H56" s="215"/>
      <c r="I56" s="216"/>
    </row>
    <row r="57" spans="1:9" s="80" customFormat="1" x14ac:dyDescent="0.25">
      <c r="A57" s="257"/>
      <c r="B57" s="261">
        <v>3</v>
      </c>
      <c r="C57" s="258"/>
      <c r="D57" s="79" t="s">
        <v>24</v>
      </c>
      <c r="E57" s="217">
        <f t="shared" ref="E57:G57" si="16">E58</f>
        <v>331.81</v>
      </c>
      <c r="F57" s="217">
        <f t="shared" si="16"/>
        <v>331.81</v>
      </c>
      <c r="G57" s="217">
        <f t="shared" si="16"/>
        <v>0</v>
      </c>
      <c r="H57" s="218"/>
      <c r="I57" s="219"/>
    </row>
    <row r="58" spans="1:9" s="87" customFormat="1" x14ac:dyDescent="0.25">
      <c r="A58" s="259"/>
      <c r="B58" s="262">
        <v>32</v>
      </c>
      <c r="C58" s="260"/>
      <c r="D58" s="95" t="s">
        <v>43</v>
      </c>
      <c r="E58" s="230">
        <f>E59+E63+E67+E69</f>
        <v>331.81</v>
      </c>
      <c r="F58" s="230">
        <f>F59+F63+F67+F69</f>
        <v>331.81</v>
      </c>
      <c r="G58" s="230">
        <f>G59+G63+G67+G69</f>
        <v>0</v>
      </c>
      <c r="H58" s="231"/>
      <c r="I58" s="232"/>
    </row>
    <row r="59" spans="1:9" s="150" customFormat="1" x14ac:dyDescent="0.25">
      <c r="A59" s="179"/>
      <c r="B59" s="263">
        <v>321</v>
      </c>
      <c r="C59" s="176"/>
      <c r="D59" s="149" t="s">
        <v>78</v>
      </c>
      <c r="E59" s="222">
        <f>E60+E61+E62</f>
        <v>0</v>
      </c>
      <c r="F59" s="222">
        <f>F60+F61+F62</f>
        <v>0</v>
      </c>
      <c r="G59" s="222">
        <f>G60+G61+G62</f>
        <v>0</v>
      </c>
      <c r="H59" s="223"/>
      <c r="I59" s="224"/>
    </row>
    <row r="60" spans="1:9" x14ac:dyDescent="0.25">
      <c r="A60" s="52"/>
      <c r="B60" s="264">
        <v>3211</v>
      </c>
      <c r="C60" s="53"/>
      <c r="D60" s="51" t="s">
        <v>79</v>
      </c>
      <c r="E60" s="214">
        <v>0</v>
      </c>
      <c r="F60" s="214">
        <v>0</v>
      </c>
      <c r="G60" s="214">
        <v>0</v>
      </c>
      <c r="H60" s="215"/>
      <c r="I60" s="216"/>
    </row>
    <row r="61" spans="1:9" x14ac:dyDescent="0.25">
      <c r="A61" s="250"/>
      <c r="B61" s="264">
        <v>3213</v>
      </c>
      <c r="C61" s="53"/>
      <c r="D61" s="51" t="s">
        <v>80</v>
      </c>
      <c r="E61" s="214">
        <v>0</v>
      </c>
      <c r="F61" s="214">
        <v>0</v>
      </c>
      <c r="G61" s="214">
        <v>0</v>
      </c>
      <c r="H61" s="215"/>
      <c r="I61" s="216"/>
    </row>
    <row r="62" spans="1:9" ht="16.5" customHeight="1" x14ac:dyDescent="0.25">
      <c r="A62" s="52"/>
      <c r="B62" s="251">
        <v>3214</v>
      </c>
      <c r="C62" s="53"/>
      <c r="D62" s="51" t="s">
        <v>81</v>
      </c>
      <c r="E62" s="214">
        <v>0</v>
      </c>
      <c r="F62" s="214">
        <v>0</v>
      </c>
      <c r="G62" s="214">
        <v>0</v>
      </c>
      <c r="H62" s="215"/>
      <c r="I62" s="216"/>
    </row>
    <row r="63" spans="1:9" s="150" customFormat="1" x14ac:dyDescent="0.25">
      <c r="A63" s="163"/>
      <c r="B63" s="164">
        <v>322</v>
      </c>
      <c r="C63" s="165"/>
      <c r="D63" s="149" t="s">
        <v>82</v>
      </c>
      <c r="E63" s="222">
        <f>E64+E65+E66</f>
        <v>0</v>
      </c>
      <c r="F63" s="222">
        <f>F64+F65+F66</f>
        <v>0</v>
      </c>
      <c r="G63" s="222">
        <f>G64+G65+G66</f>
        <v>0</v>
      </c>
      <c r="H63" s="223"/>
      <c r="I63" s="224"/>
    </row>
    <row r="64" spans="1:9" ht="12.75" customHeight="1" x14ac:dyDescent="0.25">
      <c r="A64" s="52"/>
      <c r="B64" s="59">
        <v>3221</v>
      </c>
      <c r="C64" s="53"/>
      <c r="D64" s="51" t="s">
        <v>115</v>
      </c>
      <c r="E64" s="214">
        <v>0</v>
      </c>
      <c r="F64" s="214">
        <v>0</v>
      </c>
      <c r="G64" s="214">
        <v>0</v>
      </c>
      <c r="H64" s="215"/>
      <c r="I64" s="216"/>
    </row>
    <row r="65" spans="1:9" x14ac:dyDescent="0.25">
      <c r="A65" s="52"/>
      <c r="B65" s="59">
        <v>3222</v>
      </c>
      <c r="C65" s="53"/>
      <c r="D65" s="51" t="s">
        <v>116</v>
      </c>
      <c r="E65" s="214">
        <v>0</v>
      </c>
      <c r="F65" s="214">
        <v>0</v>
      </c>
      <c r="G65" s="214">
        <v>0</v>
      </c>
      <c r="H65" s="215"/>
      <c r="I65" s="216"/>
    </row>
    <row r="66" spans="1:9" x14ac:dyDescent="0.25">
      <c r="A66" s="52"/>
      <c r="B66" s="59">
        <v>3225</v>
      </c>
      <c r="C66" s="53"/>
      <c r="D66" s="51" t="s">
        <v>117</v>
      </c>
      <c r="E66" s="214">
        <v>0</v>
      </c>
      <c r="F66" s="214">
        <v>0</v>
      </c>
      <c r="G66" s="214">
        <v>0</v>
      </c>
      <c r="H66" s="215"/>
      <c r="I66" s="216"/>
    </row>
    <row r="67" spans="1:9" s="150" customFormat="1" x14ac:dyDescent="0.25">
      <c r="A67" s="163"/>
      <c r="B67" s="178">
        <v>323</v>
      </c>
      <c r="C67" s="165"/>
      <c r="D67" s="177" t="s">
        <v>87</v>
      </c>
      <c r="E67" s="222">
        <f>E68</f>
        <v>0</v>
      </c>
      <c r="F67" s="222">
        <f>F68</f>
        <v>0</v>
      </c>
      <c r="G67" s="222">
        <f>G68</f>
        <v>0</v>
      </c>
      <c r="H67" s="223"/>
      <c r="I67" s="224"/>
    </row>
    <row r="68" spans="1:9" x14ac:dyDescent="0.25">
      <c r="A68" s="52"/>
      <c r="B68" s="59">
        <v>3237</v>
      </c>
      <c r="C68" s="53"/>
      <c r="D68" s="51" t="s">
        <v>93</v>
      </c>
      <c r="E68" s="214">
        <v>0</v>
      </c>
      <c r="F68" s="214">
        <v>0</v>
      </c>
      <c r="G68" s="214">
        <v>0</v>
      </c>
      <c r="H68" s="215"/>
      <c r="I68" s="216"/>
    </row>
    <row r="69" spans="1:9" s="150" customFormat="1" ht="17.25" customHeight="1" x14ac:dyDescent="0.25">
      <c r="A69" s="163"/>
      <c r="B69" s="178">
        <v>329</v>
      </c>
      <c r="C69" s="165"/>
      <c r="D69" s="177" t="s">
        <v>96</v>
      </c>
      <c r="E69" s="222">
        <f>E70</f>
        <v>331.81</v>
      </c>
      <c r="F69" s="222">
        <f>F70</f>
        <v>331.81</v>
      </c>
      <c r="G69" s="222">
        <f>G70</f>
        <v>0</v>
      </c>
      <c r="H69" s="223"/>
      <c r="I69" s="224"/>
    </row>
    <row r="70" spans="1:9" ht="16.5" customHeight="1" x14ac:dyDescent="0.25">
      <c r="A70" s="52"/>
      <c r="B70" s="59">
        <v>3299</v>
      </c>
      <c r="C70" s="53"/>
      <c r="D70" s="51" t="s">
        <v>96</v>
      </c>
      <c r="E70" s="214">
        <v>331.81</v>
      </c>
      <c r="F70" s="214">
        <v>331.81</v>
      </c>
      <c r="G70" s="214">
        <v>0</v>
      </c>
      <c r="H70" s="215"/>
      <c r="I70" s="216"/>
    </row>
    <row r="71" spans="1:9" s="104" customFormat="1" x14ac:dyDescent="0.25">
      <c r="A71" s="105" t="s">
        <v>118</v>
      </c>
      <c r="B71" s="106"/>
      <c r="C71" s="107"/>
      <c r="D71" s="108" t="s">
        <v>119</v>
      </c>
      <c r="E71" s="210">
        <f>E73</f>
        <v>960.2</v>
      </c>
      <c r="F71" s="210">
        <f>F73</f>
        <v>0</v>
      </c>
      <c r="G71" s="210">
        <f>G73</f>
        <v>0</v>
      </c>
      <c r="H71" s="211"/>
      <c r="I71" s="233"/>
    </row>
    <row r="72" spans="1:9" s="104" customFormat="1" x14ac:dyDescent="0.25">
      <c r="A72" s="319" t="s">
        <v>229</v>
      </c>
      <c r="B72" s="320"/>
      <c r="C72" s="321"/>
      <c r="D72" s="281" t="s">
        <v>20</v>
      </c>
      <c r="E72" s="214"/>
      <c r="F72" s="214"/>
      <c r="G72" s="214"/>
      <c r="H72" s="215"/>
      <c r="I72" s="216"/>
    </row>
    <row r="73" spans="1:9" s="80" customFormat="1" x14ac:dyDescent="0.25">
      <c r="A73" s="130"/>
      <c r="B73" s="131">
        <v>3</v>
      </c>
      <c r="C73" s="132"/>
      <c r="D73" s="133" t="s">
        <v>24</v>
      </c>
      <c r="E73" s="217">
        <f>E74</f>
        <v>960.2</v>
      </c>
      <c r="F73" s="217">
        <f t="shared" ref="F73:G74" si="17">F74</f>
        <v>0</v>
      </c>
      <c r="G73" s="217">
        <f t="shared" si="17"/>
        <v>0</v>
      </c>
      <c r="H73" s="218"/>
      <c r="I73" s="219"/>
    </row>
    <row r="74" spans="1:9" s="87" customFormat="1" x14ac:dyDescent="0.25">
      <c r="A74" s="83"/>
      <c r="B74" s="92">
        <v>32</v>
      </c>
      <c r="C74" s="85"/>
      <c r="D74" s="86" t="s">
        <v>43</v>
      </c>
      <c r="E74" s="230">
        <f>E75</f>
        <v>960.2</v>
      </c>
      <c r="F74" s="230">
        <f t="shared" si="17"/>
        <v>0</v>
      </c>
      <c r="G74" s="230">
        <f t="shared" si="17"/>
        <v>0</v>
      </c>
      <c r="H74" s="231"/>
      <c r="I74" s="232"/>
    </row>
    <row r="75" spans="1:9" s="150" customFormat="1" ht="18.75" customHeight="1" x14ac:dyDescent="0.25">
      <c r="A75" s="163"/>
      <c r="B75" s="178">
        <v>329</v>
      </c>
      <c r="C75" s="165"/>
      <c r="D75" s="177" t="s">
        <v>96</v>
      </c>
      <c r="E75" s="222">
        <f>E76+E77</f>
        <v>960.2</v>
      </c>
      <c r="F75" s="222">
        <f t="shared" ref="F75:G75" si="18">F76+F77</f>
        <v>0</v>
      </c>
      <c r="G75" s="222">
        <f t="shared" si="18"/>
        <v>0</v>
      </c>
      <c r="H75" s="223"/>
      <c r="I75" s="224"/>
    </row>
    <row r="76" spans="1:9" ht="26.25" x14ac:dyDescent="0.25">
      <c r="A76" s="52"/>
      <c r="B76" s="59">
        <v>3291</v>
      </c>
      <c r="C76" s="53"/>
      <c r="D76" s="51" t="s">
        <v>120</v>
      </c>
      <c r="E76" s="214">
        <v>410.73</v>
      </c>
      <c r="F76" s="214">
        <v>0</v>
      </c>
      <c r="G76" s="214">
        <v>0</v>
      </c>
      <c r="H76" s="215"/>
      <c r="I76" s="216"/>
    </row>
    <row r="77" spans="1:9" ht="15" customHeight="1" x14ac:dyDescent="0.25">
      <c r="A77" s="52"/>
      <c r="B77" s="59">
        <v>3299</v>
      </c>
      <c r="C77" s="53"/>
      <c r="D77" s="51" t="s">
        <v>96</v>
      </c>
      <c r="E77" s="214">
        <v>549.47</v>
      </c>
      <c r="F77" s="214">
        <v>0</v>
      </c>
      <c r="G77" s="214">
        <v>0</v>
      </c>
      <c r="H77" s="215"/>
      <c r="I77" s="216"/>
    </row>
    <row r="78" spans="1:9" s="200" customFormat="1" ht="24" customHeight="1" x14ac:dyDescent="0.25">
      <c r="A78" s="105" t="s">
        <v>201</v>
      </c>
      <c r="B78" s="106"/>
      <c r="C78" s="107"/>
      <c r="D78" s="108" t="s">
        <v>168</v>
      </c>
      <c r="E78" s="210">
        <f>E82</f>
        <v>663.61</v>
      </c>
      <c r="F78" s="210">
        <f t="shared" ref="F78:G78" si="19">F82</f>
        <v>0</v>
      </c>
      <c r="G78" s="210">
        <f t="shared" si="19"/>
        <v>0</v>
      </c>
      <c r="H78" s="211"/>
      <c r="I78" s="233"/>
    </row>
    <row r="79" spans="1:9" s="200" customFormat="1" ht="24" customHeight="1" x14ac:dyDescent="0.25">
      <c r="A79" s="319" t="s">
        <v>229</v>
      </c>
      <c r="B79" s="320"/>
      <c r="C79" s="321"/>
      <c r="D79" s="281" t="s">
        <v>20</v>
      </c>
      <c r="E79" s="214"/>
      <c r="F79" s="214"/>
      <c r="G79" s="214"/>
      <c r="H79" s="215"/>
      <c r="I79" s="216"/>
    </row>
    <row r="80" spans="1:9" s="80" customFormat="1" x14ac:dyDescent="0.25">
      <c r="A80" s="130"/>
      <c r="B80" s="131">
        <v>3</v>
      </c>
      <c r="C80" s="132"/>
      <c r="D80" s="133" t="s">
        <v>24</v>
      </c>
      <c r="E80" s="217">
        <f>E81</f>
        <v>663.61</v>
      </c>
      <c r="F80" s="217">
        <f t="shared" ref="F80:G82" si="20">F81</f>
        <v>0</v>
      </c>
      <c r="G80" s="217">
        <f t="shared" si="20"/>
        <v>0</v>
      </c>
      <c r="H80" s="218"/>
      <c r="I80" s="219"/>
    </row>
    <row r="81" spans="1:9" s="87" customFormat="1" x14ac:dyDescent="0.25">
      <c r="A81" s="83"/>
      <c r="B81" s="92">
        <v>32</v>
      </c>
      <c r="C81" s="85"/>
      <c r="D81" s="86" t="s">
        <v>43</v>
      </c>
      <c r="E81" s="230">
        <f>E82</f>
        <v>663.61</v>
      </c>
      <c r="F81" s="230">
        <f t="shared" si="20"/>
        <v>0</v>
      </c>
      <c r="G81" s="230">
        <f t="shared" si="20"/>
        <v>0</v>
      </c>
      <c r="H81" s="231"/>
      <c r="I81" s="232"/>
    </row>
    <row r="82" spans="1:9" s="150" customFormat="1" ht="20.25" customHeight="1" x14ac:dyDescent="0.25">
      <c r="A82" s="163"/>
      <c r="B82" s="178">
        <v>329</v>
      </c>
      <c r="C82" s="165"/>
      <c r="D82" s="177" t="s">
        <v>96</v>
      </c>
      <c r="E82" s="222">
        <f>E83</f>
        <v>663.61</v>
      </c>
      <c r="F82" s="222">
        <f t="shared" si="20"/>
        <v>0</v>
      </c>
      <c r="G82" s="222">
        <f t="shared" si="20"/>
        <v>0</v>
      </c>
      <c r="H82" s="223"/>
      <c r="I82" s="224"/>
    </row>
    <row r="83" spans="1:9" s="197" customFormat="1" ht="13.5" customHeight="1" x14ac:dyDescent="0.25">
      <c r="A83" s="69"/>
      <c r="B83" s="59">
        <v>3299</v>
      </c>
      <c r="C83" s="76"/>
      <c r="D83" s="51" t="s">
        <v>96</v>
      </c>
      <c r="E83" s="214">
        <v>663.61</v>
      </c>
      <c r="F83" s="214">
        <v>0</v>
      </c>
      <c r="G83" s="214">
        <v>0</v>
      </c>
      <c r="H83" s="215"/>
      <c r="I83" s="216"/>
    </row>
    <row r="84" spans="1:9" s="197" customFormat="1" ht="8.25" customHeight="1" x14ac:dyDescent="0.25">
      <c r="A84" s="69"/>
      <c r="B84" s="198"/>
      <c r="C84" s="71"/>
      <c r="D84" s="199"/>
      <c r="E84" s="214"/>
      <c r="F84" s="215"/>
      <c r="G84" s="215"/>
      <c r="H84" s="215"/>
      <c r="I84" s="216"/>
    </row>
    <row r="85" spans="1:9" s="197" customFormat="1" ht="15.75" customHeight="1" x14ac:dyDescent="0.25">
      <c r="A85" s="105" t="s">
        <v>121</v>
      </c>
      <c r="B85" s="106"/>
      <c r="C85" s="107"/>
      <c r="D85" s="108" t="s">
        <v>207</v>
      </c>
      <c r="E85" s="210">
        <f>E87</f>
        <v>39682.550000000003</v>
      </c>
      <c r="F85" s="211"/>
      <c r="G85" s="211"/>
      <c r="H85" s="211"/>
      <c r="I85" s="233"/>
    </row>
    <row r="86" spans="1:9" s="197" customFormat="1" ht="15.75" customHeight="1" x14ac:dyDescent="0.25">
      <c r="A86" s="319" t="s">
        <v>229</v>
      </c>
      <c r="B86" s="320"/>
      <c r="C86" s="321"/>
      <c r="D86" s="281" t="s">
        <v>20</v>
      </c>
      <c r="E86" s="214"/>
      <c r="F86" s="215"/>
      <c r="G86" s="215"/>
      <c r="H86" s="215"/>
      <c r="I86" s="216"/>
    </row>
    <row r="87" spans="1:9" s="197" customFormat="1" ht="15.75" customHeight="1" x14ac:dyDescent="0.25">
      <c r="A87" s="130"/>
      <c r="B87" s="139">
        <v>3</v>
      </c>
      <c r="C87" s="140"/>
      <c r="D87" s="141" t="s">
        <v>24</v>
      </c>
      <c r="E87" s="217">
        <f>E88+E96</f>
        <v>39682.550000000003</v>
      </c>
      <c r="F87" s="218"/>
      <c r="G87" s="218"/>
      <c r="H87" s="218"/>
      <c r="I87" s="219"/>
    </row>
    <row r="88" spans="1:9" s="197" customFormat="1" ht="15" customHeight="1" x14ac:dyDescent="0.25">
      <c r="A88" s="83"/>
      <c r="B88" s="84">
        <v>31</v>
      </c>
      <c r="C88" s="94"/>
      <c r="D88" s="158" t="s">
        <v>25</v>
      </c>
      <c r="E88" s="230">
        <f>E89+E91+E93</f>
        <v>36915.770000000004</v>
      </c>
      <c r="F88" s="231"/>
      <c r="G88" s="231"/>
      <c r="H88" s="231"/>
      <c r="I88" s="232"/>
    </row>
    <row r="89" spans="1:9" s="197" customFormat="1" ht="16.5" customHeight="1" x14ac:dyDescent="0.25">
      <c r="A89" s="163"/>
      <c r="B89" s="164">
        <v>311</v>
      </c>
      <c r="C89" s="176"/>
      <c r="D89" s="166" t="s">
        <v>149</v>
      </c>
      <c r="E89" s="222">
        <f>E90</f>
        <v>30676.27</v>
      </c>
      <c r="F89" s="223"/>
      <c r="G89" s="223"/>
      <c r="H89" s="223"/>
      <c r="I89" s="224"/>
    </row>
    <row r="90" spans="1:9" s="197" customFormat="1" ht="17.25" customHeight="1" x14ac:dyDescent="0.25">
      <c r="A90" s="69"/>
      <c r="B90" s="70">
        <v>3111</v>
      </c>
      <c r="C90" s="71"/>
      <c r="D90" s="60" t="s">
        <v>122</v>
      </c>
      <c r="E90" s="214">
        <v>30676.27</v>
      </c>
      <c r="F90" s="215"/>
      <c r="G90" s="215"/>
      <c r="H90" s="215"/>
      <c r="I90" s="216"/>
    </row>
    <row r="91" spans="1:9" s="197" customFormat="1" ht="18.75" customHeight="1" x14ac:dyDescent="0.25">
      <c r="A91" s="163"/>
      <c r="B91" s="164">
        <v>312</v>
      </c>
      <c r="C91" s="176"/>
      <c r="D91" s="166" t="s">
        <v>123</v>
      </c>
      <c r="E91" s="222">
        <f>E92</f>
        <v>1177.9100000000001</v>
      </c>
      <c r="F91" s="223"/>
      <c r="G91" s="223"/>
      <c r="H91" s="223"/>
      <c r="I91" s="224"/>
    </row>
    <row r="92" spans="1:9" s="197" customFormat="1" ht="17.25" customHeight="1" x14ac:dyDescent="0.25">
      <c r="A92" s="69"/>
      <c r="B92" s="70">
        <v>3121</v>
      </c>
      <c r="C92" s="71"/>
      <c r="D92" s="60" t="s">
        <v>123</v>
      </c>
      <c r="E92" s="214">
        <v>1177.9100000000001</v>
      </c>
      <c r="F92" s="215"/>
      <c r="G92" s="215"/>
      <c r="H92" s="215"/>
      <c r="I92" s="216"/>
    </row>
    <row r="93" spans="1:9" s="197" customFormat="1" ht="15.75" customHeight="1" x14ac:dyDescent="0.25">
      <c r="A93" s="163"/>
      <c r="B93" s="164">
        <v>313</v>
      </c>
      <c r="C93" s="176"/>
      <c r="D93" s="166" t="s">
        <v>124</v>
      </c>
      <c r="E93" s="222">
        <f>E94</f>
        <v>5061.59</v>
      </c>
      <c r="F93" s="223"/>
      <c r="G93" s="223"/>
      <c r="H93" s="223"/>
      <c r="I93" s="224"/>
    </row>
    <row r="94" spans="1:9" s="104" customFormat="1" x14ac:dyDescent="0.25">
      <c r="A94" s="69"/>
      <c r="B94" s="70">
        <v>3132</v>
      </c>
      <c r="C94" s="71"/>
      <c r="D94" s="60" t="s">
        <v>150</v>
      </c>
      <c r="E94" s="214">
        <v>5061.59</v>
      </c>
      <c r="F94" s="215"/>
      <c r="G94" s="215"/>
      <c r="H94" s="215"/>
      <c r="I94" s="216"/>
    </row>
    <row r="95" spans="1:9" s="80" customFormat="1" ht="26.25" x14ac:dyDescent="0.25">
      <c r="A95" s="69"/>
      <c r="B95" s="70">
        <v>3133</v>
      </c>
      <c r="C95" s="71"/>
      <c r="D95" s="60" t="s">
        <v>202</v>
      </c>
      <c r="E95" s="214">
        <v>0</v>
      </c>
      <c r="F95" s="215"/>
      <c r="G95" s="215"/>
      <c r="H95" s="215"/>
      <c r="I95" s="216"/>
    </row>
    <row r="96" spans="1:9" s="87" customFormat="1" x14ac:dyDescent="0.25">
      <c r="A96" s="83"/>
      <c r="B96" s="84">
        <v>32</v>
      </c>
      <c r="C96" s="94"/>
      <c r="D96" s="158" t="s">
        <v>43</v>
      </c>
      <c r="E96" s="230">
        <f>E97</f>
        <v>2766.78</v>
      </c>
      <c r="F96" s="231"/>
      <c r="G96" s="231"/>
      <c r="H96" s="231"/>
      <c r="I96" s="232"/>
    </row>
    <row r="97" spans="1:9" s="150" customFormat="1" x14ac:dyDescent="0.25">
      <c r="A97" s="163"/>
      <c r="B97" s="164">
        <v>321</v>
      </c>
      <c r="C97" s="176"/>
      <c r="D97" s="166" t="s">
        <v>78</v>
      </c>
      <c r="E97" s="222">
        <f>E98+E99</f>
        <v>2766.78</v>
      </c>
      <c r="F97" s="223"/>
      <c r="G97" s="223"/>
      <c r="H97" s="223"/>
      <c r="I97" s="224"/>
    </row>
    <row r="98" spans="1:9" s="197" customFormat="1" x14ac:dyDescent="0.25">
      <c r="A98" s="69"/>
      <c r="B98" s="70">
        <v>3211</v>
      </c>
      <c r="C98" s="73"/>
      <c r="D98" s="201" t="s">
        <v>79</v>
      </c>
      <c r="E98" s="214">
        <v>0</v>
      </c>
      <c r="F98" s="215"/>
      <c r="G98" s="215"/>
      <c r="H98" s="215"/>
      <c r="I98" s="216"/>
    </row>
    <row r="99" spans="1:9" ht="16.5" customHeight="1" x14ac:dyDescent="0.25">
      <c r="A99" s="69"/>
      <c r="B99" s="70">
        <v>3212</v>
      </c>
      <c r="C99" s="71"/>
      <c r="D99" s="60" t="s">
        <v>198</v>
      </c>
      <c r="E99" s="214">
        <v>2766.78</v>
      </c>
      <c r="F99" s="215"/>
      <c r="G99" s="215"/>
      <c r="H99" s="215"/>
      <c r="I99" s="216"/>
    </row>
    <row r="100" spans="1:9" s="197" customFormat="1" ht="17.25" customHeight="1" x14ac:dyDescent="0.25">
      <c r="A100" s="100" t="s">
        <v>125</v>
      </c>
      <c r="B100" s="101"/>
      <c r="C100" s="102"/>
      <c r="D100" s="99" t="s">
        <v>203</v>
      </c>
      <c r="E100" s="211">
        <f>E102</f>
        <v>519.35</v>
      </c>
      <c r="F100" s="211">
        <f>F102</f>
        <v>519.35</v>
      </c>
      <c r="G100" s="211">
        <f>G102</f>
        <v>519.35</v>
      </c>
      <c r="H100" s="211">
        <f>H102</f>
        <v>519.35</v>
      </c>
      <c r="I100" s="211">
        <f>I102</f>
        <v>519.35</v>
      </c>
    </row>
    <row r="101" spans="1:9" s="197" customFormat="1" ht="17.25" customHeight="1" x14ac:dyDescent="0.25">
      <c r="A101" s="319" t="s">
        <v>229</v>
      </c>
      <c r="B101" s="320"/>
      <c r="C101" s="321"/>
      <c r="D101" s="281" t="s">
        <v>20</v>
      </c>
      <c r="E101" s="215"/>
      <c r="F101" s="215"/>
      <c r="G101" s="215"/>
      <c r="H101" s="215"/>
      <c r="I101" s="215"/>
    </row>
    <row r="102" spans="1:9" s="197" customFormat="1" ht="17.25" customHeight="1" x14ac:dyDescent="0.25">
      <c r="A102" s="265"/>
      <c r="B102" s="261">
        <v>3</v>
      </c>
      <c r="C102" s="266"/>
      <c r="D102" s="79" t="s">
        <v>24</v>
      </c>
      <c r="E102" s="218">
        <f>E103</f>
        <v>519.35</v>
      </c>
      <c r="F102" s="218">
        <f t="shared" ref="F102:I104" si="21">F103</f>
        <v>519.35</v>
      </c>
      <c r="G102" s="218">
        <f t="shared" si="21"/>
        <v>519.35</v>
      </c>
      <c r="H102" s="218">
        <f t="shared" si="21"/>
        <v>519.35</v>
      </c>
      <c r="I102" s="218">
        <f t="shared" si="21"/>
        <v>519.35</v>
      </c>
    </row>
    <row r="103" spans="1:9" s="197" customFormat="1" ht="17.25" customHeight="1" x14ac:dyDescent="0.25">
      <c r="A103" s="284"/>
      <c r="B103" s="286">
        <v>32</v>
      </c>
      <c r="C103" s="285"/>
      <c r="D103" s="95" t="s">
        <v>43</v>
      </c>
      <c r="E103" s="231">
        <f>E104</f>
        <v>519.35</v>
      </c>
      <c r="F103" s="231">
        <f t="shared" si="21"/>
        <v>519.35</v>
      </c>
      <c r="G103" s="231">
        <f t="shared" si="21"/>
        <v>519.35</v>
      </c>
      <c r="H103" s="231">
        <f t="shared" si="21"/>
        <v>519.35</v>
      </c>
      <c r="I103" s="231">
        <f t="shared" si="21"/>
        <v>519.35</v>
      </c>
    </row>
    <row r="104" spans="1:9" s="197" customFormat="1" ht="15" customHeight="1" x14ac:dyDescent="0.25">
      <c r="A104" s="69"/>
      <c r="B104" s="287">
        <v>323</v>
      </c>
      <c r="C104" s="165"/>
      <c r="D104" s="177" t="s">
        <v>87</v>
      </c>
      <c r="E104" s="222">
        <f>E105</f>
        <v>519.35</v>
      </c>
      <c r="F104" s="222">
        <f t="shared" si="21"/>
        <v>519.35</v>
      </c>
      <c r="G104" s="222">
        <f t="shared" si="21"/>
        <v>519.35</v>
      </c>
      <c r="H104" s="222">
        <f t="shared" si="21"/>
        <v>519.35</v>
      </c>
      <c r="I104" s="222">
        <f t="shared" si="21"/>
        <v>519.35</v>
      </c>
    </row>
    <row r="105" spans="1:9" s="197" customFormat="1" ht="15" customHeight="1" x14ac:dyDescent="0.25">
      <c r="A105" s="74"/>
      <c r="B105" s="288">
        <v>3237</v>
      </c>
      <c r="C105" s="76"/>
      <c r="D105" s="237" t="s">
        <v>206</v>
      </c>
      <c r="E105" s="214">
        <v>519.35</v>
      </c>
      <c r="F105" s="214">
        <v>519.35</v>
      </c>
      <c r="G105" s="214">
        <v>519.35</v>
      </c>
      <c r="H105" s="214">
        <v>519.35</v>
      </c>
      <c r="I105" s="214">
        <v>519.35</v>
      </c>
    </row>
    <row r="106" spans="1:9" s="197" customFormat="1" ht="15" customHeight="1" x14ac:dyDescent="0.25">
      <c r="A106" s="105" t="s">
        <v>125</v>
      </c>
      <c r="B106" s="106"/>
      <c r="C106" s="107"/>
      <c r="D106" s="108" t="s">
        <v>208</v>
      </c>
      <c r="E106" s="210">
        <f>E108</f>
        <v>24510.339999999997</v>
      </c>
      <c r="F106" s="210">
        <f>F108</f>
        <v>43470.270000000004</v>
      </c>
      <c r="G106" s="211"/>
      <c r="H106" s="211"/>
      <c r="I106" s="233"/>
    </row>
    <row r="107" spans="1:9" s="197" customFormat="1" ht="15" customHeight="1" x14ac:dyDescent="0.25">
      <c r="A107" s="319" t="s">
        <v>229</v>
      </c>
      <c r="B107" s="320"/>
      <c r="C107" s="321"/>
      <c r="D107" s="281" t="s">
        <v>20</v>
      </c>
      <c r="E107" s="214"/>
      <c r="F107" s="214"/>
      <c r="G107" s="215"/>
      <c r="H107" s="215"/>
      <c r="I107" s="216"/>
    </row>
    <row r="108" spans="1:9" s="197" customFormat="1" ht="15" customHeight="1" x14ac:dyDescent="0.25">
      <c r="A108" s="130"/>
      <c r="B108" s="139">
        <v>3</v>
      </c>
      <c r="C108" s="140"/>
      <c r="D108" s="141" t="s">
        <v>24</v>
      </c>
      <c r="E108" s="217">
        <f>E109+E117</f>
        <v>24510.339999999997</v>
      </c>
      <c r="F108" s="217">
        <f>F109+F117</f>
        <v>43470.270000000004</v>
      </c>
      <c r="G108" s="218"/>
      <c r="H108" s="218"/>
      <c r="I108" s="219"/>
    </row>
    <row r="109" spans="1:9" s="197" customFormat="1" ht="15" customHeight="1" x14ac:dyDescent="0.25">
      <c r="A109" s="154"/>
      <c r="B109" s="151">
        <v>31</v>
      </c>
      <c r="C109" s="152"/>
      <c r="D109" s="158" t="s">
        <v>25</v>
      </c>
      <c r="E109" s="230">
        <f>E110+E112+E114</f>
        <v>21997.489999999998</v>
      </c>
      <c r="F109" s="230">
        <f>F110+F112+F114</f>
        <v>41366.100000000006</v>
      </c>
      <c r="G109" s="231"/>
      <c r="H109" s="231"/>
      <c r="I109" s="232"/>
    </row>
    <row r="110" spans="1:9" s="197" customFormat="1" ht="15" customHeight="1" x14ac:dyDescent="0.25">
      <c r="A110" s="163"/>
      <c r="B110" s="164">
        <v>311</v>
      </c>
      <c r="C110" s="176"/>
      <c r="D110" s="166" t="s">
        <v>149</v>
      </c>
      <c r="E110" s="222">
        <f>E111</f>
        <v>17287.009999999998</v>
      </c>
      <c r="F110" s="222">
        <f>F111</f>
        <v>34145.19</v>
      </c>
      <c r="G110" s="223"/>
      <c r="H110" s="223"/>
      <c r="I110" s="224"/>
    </row>
    <row r="111" spans="1:9" s="197" customFormat="1" ht="15" customHeight="1" x14ac:dyDescent="0.25">
      <c r="A111" s="74"/>
      <c r="B111" s="75">
        <v>3111</v>
      </c>
      <c r="C111" s="76"/>
      <c r="D111" s="60" t="s">
        <v>122</v>
      </c>
      <c r="E111" s="214">
        <v>17287.009999999998</v>
      </c>
      <c r="F111" s="214">
        <v>34145.19</v>
      </c>
      <c r="G111" s="215"/>
      <c r="H111" s="215"/>
      <c r="I111" s="216"/>
    </row>
    <row r="112" spans="1:9" s="197" customFormat="1" ht="15" customHeight="1" x14ac:dyDescent="0.25">
      <c r="A112" s="163"/>
      <c r="B112" s="164">
        <v>312</v>
      </c>
      <c r="C112" s="176"/>
      <c r="D112" s="166" t="s">
        <v>123</v>
      </c>
      <c r="E112" s="222">
        <f>E113</f>
        <v>1858.12</v>
      </c>
      <c r="F112" s="222">
        <f>F113</f>
        <v>1858.12</v>
      </c>
      <c r="G112" s="223"/>
      <c r="H112" s="223"/>
      <c r="I112" s="224"/>
    </row>
    <row r="113" spans="1:9" s="197" customFormat="1" ht="15" customHeight="1" x14ac:dyDescent="0.25">
      <c r="A113" s="74"/>
      <c r="B113" s="75">
        <v>3121</v>
      </c>
      <c r="C113" s="76"/>
      <c r="D113" s="60" t="s">
        <v>123</v>
      </c>
      <c r="E113" s="214">
        <v>1858.12</v>
      </c>
      <c r="F113" s="214">
        <v>1858.12</v>
      </c>
      <c r="G113" s="215"/>
      <c r="H113" s="215"/>
      <c r="I113" s="216"/>
    </row>
    <row r="114" spans="1:9" s="197" customFormat="1" ht="15" customHeight="1" x14ac:dyDescent="0.25">
      <c r="A114" s="163"/>
      <c r="B114" s="164">
        <v>313</v>
      </c>
      <c r="C114" s="176"/>
      <c r="D114" s="166" t="s">
        <v>124</v>
      </c>
      <c r="E114" s="222">
        <f>E115</f>
        <v>2852.36</v>
      </c>
      <c r="F114" s="222">
        <f>F115</f>
        <v>5362.79</v>
      </c>
      <c r="G114" s="223"/>
      <c r="H114" s="223"/>
      <c r="I114" s="224"/>
    </row>
    <row r="115" spans="1:9" s="197" customFormat="1" ht="15" customHeight="1" x14ac:dyDescent="0.25">
      <c r="A115" s="74"/>
      <c r="B115" s="75">
        <v>3132</v>
      </c>
      <c r="C115" s="76"/>
      <c r="D115" s="60" t="s">
        <v>150</v>
      </c>
      <c r="E115" s="214">
        <v>2852.36</v>
      </c>
      <c r="F115" s="214">
        <v>5362.79</v>
      </c>
      <c r="G115" s="215"/>
      <c r="H115" s="215"/>
      <c r="I115" s="216"/>
    </row>
    <row r="116" spans="1:9" s="197" customFormat="1" ht="15" customHeight="1" x14ac:dyDescent="0.25">
      <c r="A116" s="74"/>
      <c r="B116" s="75">
        <v>3133</v>
      </c>
      <c r="C116" s="76"/>
      <c r="D116" s="60" t="s">
        <v>202</v>
      </c>
      <c r="E116" s="214">
        <v>0</v>
      </c>
      <c r="F116" s="214">
        <v>0</v>
      </c>
      <c r="G116" s="215"/>
      <c r="H116" s="215"/>
      <c r="I116" s="216"/>
    </row>
    <row r="117" spans="1:9" s="197" customFormat="1" ht="15" customHeight="1" x14ac:dyDescent="0.25">
      <c r="A117" s="154"/>
      <c r="B117" s="151">
        <v>32</v>
      </c>
      <c r="C117" s="152"/>
      <c r="D117" s="158" t="s">
        <v>43</v>
      </c>
      <c r="E117" s="230">
        <f>E118</f>
        <v>2512.85</v>
      </c>
      <c r="F117" s="230">
        <f>F118</f>
        <v>2104.17</v>
      </c>
      <c r="G117" s="231"/>
      <c r="H117" s="231"/>
      <c r="I117" s="232"/>
    </row>
    <row r="118" spans="1:9" s="197" customFormat="1" ht="15" customHeight="1" x14ac:dyDescent="0.25">
      <c r="A118" s="163"/>
      <c r="B118" s="164">
        <v>321</v>
      </c>
      <c r="C118" s="176"/>
      <c r="D118" s="166" t="s">
        <v>78</v>
      </c>
      <c r="E118" s="222">
        <f>E119+E120</f>
        <v>2512.85</v>
      </c>
      <c r="F118" s="222">
        <f>F119+F120</f>
        <v>2104.17</v>
      </c>
      <c r="G118" s="223"/>
      <c r="H118" s="223"/>
      <c r="I118" s="224"/>
    </row>
    <row r="119" spans="1:9" s="197" customFormat="1" ht="15" customHeight="1" x14ac:dyDescent="0.25">
      <c r="A119" s="74"/>
      <c r="B119" s="75">
        <v>3211</v>
      </c>
      <c r="C119" s="73"/>
      <c r="D119" s="201" t="s">
        <v>79</v>
      </c>
      <c r="E119" s="214">
        <v>159.27000000000001</v>
      </c>
      <c r="F119" s="214">
        <v>159.27000000000001</v>
      </c>
      <c r="G119" s="215"/>
      <c r="H119" s="215"/>
      <c r="I119" s="216"/>
    </row>
    <row r="120" spans="1:9" s="197" customFormat="1" ht="15" customHeight="1" x14ac:dyDescent="0.25">
      <c r="A120" s="74"/>
      <c r="B120" s="75">
        <v>3212</v>
      </c>
      <c r="C120" s="76"/>
      <c r="D120" s="60" t="s">
        <v>198</v>
      </c>
      <c r="E120" s="214">
        <v>2353.58</v>
      </c>
      <c r="F120" s="214">
        <v>1944.9</v>
      </c>
      <c r="G120" s="215"/>
      <c r="H120" s="215"/>
      <c r="I120" s="216"/>
    </row>
    <row r="121" spans="1:9" s="197" customFormat="1" ht="15" customHeight="1" x14ac:dyDescent="0.25">
      <c r="A121" s="105" t="s">
        <v>210</v>
      </c>
      <c r="B121" s="106"/>
      <c r="C121" s="107"/>
      <c r="D121" s="108" t="s">
        <v>211</v>
      </c>
      <c r="E121" s="210">
        <f>E123</f>
        <v>0</v>
      </c>
      <c r="F121" s="210">
        <f t="shared" ref="F121" si="22">F123</f>
        <v>24510.339999999997</v>
      </c>
      <c r="G121" s="210">
        <f>G123</f>
        <v>43470.270000000004</v>
      </c>
      <c r="H121" s="210">
        <f t="shared" ref="H121:I121" si="23">H123</f>
        <v>0</v>
      </c>
      <c r="I121" s="210">
        <f t="shared" si="23"/>
        <v>0</v>
      </c>
    </row>
    <row r="122" spans="1:9" s="197" customFormat="1" ht="15" customHeight="1" x14ac:dyDescent="0.25">
      <c r="A122" s="319" t="s">
        <v>229</v>
      </c>
      <c r="B122" s="320"/>
      <c r="C122" s="321"/>
      <c r="D122" s="281" t="s">
        <v>20</v>
      </c>
      <c r="E122" s="214"/>
      <c r="F122" s="214"/>
      <c r="G122" s="214"/>
      <c r="H122" s="214"/>
      <c r="I122" s="214"/>
    </row>
    <row r="123" spans="1:9" s="197" customFormat="1" ht="15" customHeight="1" x14ac:dyDescent="0.25">
      <c r="A123" s="130"/>
      <c r="B123" s="139">
        <v>3</v>
      </c>
      <c r="C123" s="140"/>
      <c r="D123" s="141" t="s">
        <v>24</v>
      </c>
      <c r="E123" s="217">
        <f>E124+E132</f>
        <v>0</v>
      </c>
      <c r="F123" s="217">
        <f t="shared" ref="F123" si="24">F124+F132</f>
        <v>24510.339999999997</v>
      </c>
      <c r="G123" s="217">
        <f>G124+G132</f>
        <v>43470.270000000004</v>
      </c>
      <c r="H123" s="217">
        <f t="shared" ref="H123:I123" si="25">H124+H132</f>
        <v>0</v>
      </c>
      <c r="I123" s="217">
        <f t="shared" si="25"/>
        <v>0</v>
      </c>
    </row>
    <row r="124" spans="1:9" s="197" customFormat="1" ht="15" customHeight="1" x14ac:dyDescent="0.25">
      <c r="A124" s="154"/>
      <c r="B124" s="151">
        <v>31</v>
      </c>
      <c r="C124" s="152"/>
      <c r="D124" s="158" t="s">
        <v>25</v>
      </c>
      <c r="E124" s="230">
        <f>E125+E127+E129</f>
        <v>0</v>
      </c>
      <c r="F124" s="230">
        <f t="shared" ref="F124" si="26">F125+F127+F129</f>
        <v>21997.489999999998</v>
      </c>
      <c r="G124" s="230">
        <f>G125+G127+G129</f>
        <v>41366.100000000006</v>
      </c>
      <c r="H124" s="230">
        <f t="shared" ref="H124:I124" si="27">H125+H127+H129</f>
        <v>0</v>
      </c>
      <c r="I124" s="230">
        <f t="shared" si="27"/>
        <v>0</v>
      </c>
    </row>
    <row r="125" spans="1:9" s="197" customFormat="1" ht="15" customHeight="1" x14ac:dyDescent="0.25">
      <c r="A125" s="163"/>
      <c r="B125" s="164">
        <v>311</v>
      </c>
      <c r="C125" s="176"/>
      <c r="D125" s="166" t="s">
        <v>149</v>
      </c>
      <c r="E125" s="222">
        <f>E126</f>
        <v>0</v>
      </c>
      <c r="F125" s="222">
        <f t="shared" ref="F125" si="28">F126</f>
        <v>17287.009999999998</v>
      </c>
      <c r="G125" s="222">
        <f>G126</f>
        <v>34145.19</v>
      </c>
      <c r="H125" s="222">
        <f t="shared" ref="H125:I125" si="29">H126</f>
        <v>0</v>
      </c>
      <c r="I125" s="222">
        <f t="shared" si="29"/>
        <v>0</v>
      </c>
    </row>
    <row r="126" spans="1:9" s="197" customFormat="1" ht="15" customHeight="1" x14ac:dyDescent="0.25">
      <c r="A126" s="74"/>
      <c r="B126" s="75">
        <v>3111</v>
      </c>
      <c r="C126" s="76"/>
      <c r="D126" s="60" t="s">
        <v>122</v>
      </c>
      <c r="E126" s="214"/>
      <c r="F126" s="214">
        <v>17287.009999999998</v>
      </c>
      <c r="G126" s="214">
        <v>34145.19</v>
      </c>
      <c r="H126" s="214"/>
      <c r="I126" s="214"/>
    </row>
    <row r="127" spans="1:9" s="197" customFormat="1" ht="15" customHeight="1" x14ac:dyDescent="0.25">
      <c r="A127" s="163"/>
      <c r="B127" s="164">
        <v>312</v>
      </c>
      <c r="C127" s="176"/>
      <c r="D127" s="166" t="s">
        <v>123</v>
      </c>
      <c r="E127" s="222">
        <f>E128</f>
        <v>0</v>
      </c>
      <c r="F127" s="222">
        <f t="shared" ref="F127" si="30">F128</f>
        <v>1858.12</v>
      </c>
      <c r="G127" s="222">
        <f>G128</f>
        <v>1858.12</v>
      </c>
      <c r="H127" s="222">
        <f t="shared" ref="H127:I127" si="31">H128</f>
        <v>0</v>
      </c>
      <c r="I127" s="222">
        <f t="shared" si="31"/>
        <v>0</v>
      </c>
    </row>
    <row r="128" spans="1:9" s="197" customFormat="1" ht="15" customHeight="1" x14ac:dyDescent="0.25">
      <c r="A128" s="74"/>
      <c r="B128" s="75">
        <v>3121</v>
      </c>
      <c r="C128" s="76"/>
      <c r="D128" s="60" t="s">
        <v>123</v>
      </c>
      <c r="E128" s="214"/>
      <c r="F128" s="214">
        <v>1858.12</v>
      </c>
      <c r="G128" s="214">
        <v>1858.12</v>
      </c>
      <c r="H128" s="214"/>
      <c r="I128" s="214"/>
    </row>
    <row r="129" spans="1:9" s="197" customFormat="1" ht="15" customHeight="1" x14ac:dyDescent="0.25">
      <c r="A129" s="163"/>
      <c r="B129" s="164">
        <v>313</v>
      </c>
      <c r="C129" s="176"/>
      <c r="D129" s="166" t="s">
        <v>124</v>
      </c>
      <c r="E129" s="222">
        <f>E130</f>
        <v>0</v>
      </c>
      <c r="F129" s="222">
        <f t="shared" ref="F129" si="32">F130</f>
        <v>2852.36</v>
      </c>
      <c r="G129" s="222">
        <f>G130</f>
        <v>5362.79</v>
      </c>
      <c r="H129" s="222">
        <f t="shared" ref="H129:I129" si="33">H130</f>
        <v>0</v>
      </c>
      <c r="I129" s="222">
        <f t="shared" si="33"/>
        <v>0</v>
      </c>
    </row>
    <row r="130" spans="1:9" s="197" customFormat="1" ht="15" customHeight="1" x14ac:dyDescent="0.25">
      <c r="A130" s="74"/>
      <c r="B130" s="75">
        <v>3132</v>
      </c>
      <c r="C130" s="76"/>
      <c r="D130" s="60" t="s">
        <v>150</v>
      </c>
      <c r="E130" s="214"/>
      <c r="F130" s="214">
        <v>2852.36</v>
      </c>
      <c r="G130" s="214">
        <v>5362.79</v>
      </c>
      <c r="H130" s="214"/>
      <c r="I130" s="214"/>
    </row>
    <row r="131" spans="1:9" s="197" customFormat="1" ht="15" customHeight="1" x14ac:dyDescent="0.25">
      <c r="A131" s="74"/>
      <c r="B131" s="75">
        <v>3133</v>
      </c>
      <c r="C131" s="76"/>
      <c r="D131" s="60" t="s">
        <v>202</v>
      </c>
      <c r="E131" s="214">
        <v>0</v>
      </c>
      <c r="F131" s="214">
        <v>0</v>
      </c>
      <c r="G131" s="214">
        <v>0</v>
      </c>
      <c r="H131" s="214">
        <v>0</v>
      </c>
      <c r="I131" s="214">
        <v>0</v>
      </c>
    </row>
    <row r="132" spans="1:9" s="197" customFormat="1" ht="15" customHeight="1" x14ac:dyDescent="0.25">
      <c r="A132" s="154"/>
      <c r="B132" s="151">
        <v>32</v>
      </c>
      <c r="C132" s="152"/>
      <c r="D132" s="158" t="s">
        <v>43</v>
      </c>
      <c r="E132" s="230">
        <f>E133</f>
        <v>0</v>
      </c>
      <c r="F132" s="230">
        <f t="shared" ref="F132" si="34">F133</f>
        <v>2512.85</v>
      </c>
      <c r="G132" s="230">
        <f>G133</f>
        <v>2104.17</v>
      </c>
      <c r="H132" s="230">
        <f t="shared" ref="H132:I132" si="35">H133</f>
        <v>0</v>
      </c>
      <c r="I132" s="230">
        <f t="shared" si="35"/>
        <v>0</v>
      </c>
    </row>
    <row r="133" spans="1:9" s="197" customFormat="1" ht="15" customHeight="1" x14ac:dyDescent="0.25">
      <c r="A133" s="163"/>
      <c r="B133" s="164">
        <v>321</v>
      </c>
      <c r="C133" s="176"/>
      <c r="D133" s="166" t="s">
        <v>78</v>
      </c>
      <c r="E133" s="222">
        <f>E134+E135</f>
        <v>0</v>
      </c>
      <c r="F133" s="222">
        <f>F134+F135</f>
        <v>2512.85</v>
      </c>
      <c r="G133" s="222">
        <f>G134+G135</f>
        <v>2104.17</v>
      </c>
      <c r="H133" s="222">
        <f>H134+H135</f>
        <v>0</v>
      </c>
      <c r="I133" s="222">
        <f>I134+I135</f>
        <v>0</v>
      </c>
    </row>
    <row r="134" spans="1:9" s="197" customFormat="1" ht="15" customHeight="1" x14ac:dyDescent="0.25">
      <c r="A134" s="74"/>
      <c r="B134" s="75">
        <v>3211</v>
      </c>
      <c r="C134" s="73"/>
      <c r="D134" s="201" t="s">
        <v>79</v>
      </c>
      <c r="E134" s="214"/>
      <c r="F134" s="214">
        <v>159.27000000000001</v>
      </c>
      <c r="G134" s="214">
        <v>159.27000000000001</v>
      </c>
      <c r="H134" s="214"/>
      <c r="I134" s="214"/>
    </row>
    <row r="135" spans="1:9" s="197" customFormat="1" ht="15" customHeight="1" x14ac:dyDescent="0.25">
      <c r="A135" s="74"/>
      <c r="B135" s="75">
        <v>3212</v>
      </c>
      <c r="C135" s="76"/>
      <c r="D135" s="60" t="s">
        <v>198</v>
      </c>
      <c r="E135" s="214"/>
      <c r="F135" s="214">
        <v>2353.58</v>
      </c>
      <c r="G135" s="214">
        <v>1944.9</v>
      </c>
      <c r="H135" s="214"/>
      <c r="I135" s="214"/>
    </row>
    <row r="136" spans="1:9" s="197" customFormat="1" ht="15" customHeight="1" x14ac:dyDescent="0.25">
      <c r="A136" s="105" t="s">
        <v>224</v>
      </c>
      <c r="B136" s="106"/>
      <c r="C136" s="107"/>
      <c r="D136" s="108" t="s">
        <v>225</v>
      </c>
      <c r="E136" s="210">
        <f t="shared" ref="E136:F136" si="36">E138</f>
        <v>0</v>
      </c>
      <c r="F136" s="210">
        <f t="shared" si="36"/>
        <v>0</v>
      </c>
      <c r="G136" s="210">
        <f>G138</f>
        <v>0</v>
      </c>
      <c r="H136" s="210">
        <f t="shared" ref="H136:I136" si="37">H138</f>
        <v>68312.42</v>
      </c>
      <c r="I136" s="210">
        <f t="shared" si="37"/>
        <v>68312.42</v>
      </c>
    </row>
    <row r="137" spans="1:9" s="197" customFormat="1" ht="15" customHeight="1" x14ac:dyDescent="0.25">
      <c r="A137" s="319" t="s">
        <v>229</v>
      </c>
      <c r="B137" s="320"/>
      <c r="C137" s="321"/>
      <c r="D137" s="281" t="s">
        <v>20</v>
      </c>
      <c r="E137" s="214"/>
      <c r="F137" s="214"/>
      <c r="G137" s="214"/>
      <c r="H137" s="214"/>
      <c r="I137" s="214"/>
    </row>
    <row r="138" spans="1:9" s="197" customFormat="1" ht="15" customHeight="1" x14ac:dyDescent="0.25">
      <c r="A138" s="130"/>
      <c r="B138" s="139">
        <v>3</v>
      </c>
      <c r="C138" s="140"/>
      <c r="D138" s="141" t="s">
        <v>24</v>
      </c>
      <c r="E138" s="217">
        <f t="shared" ref="E138:F138" si="38">E139+E147</f>
        <v>0</v>
      </c>
      <c r="F138" s="217">
        <f t="shared" si="38"/>
        <v>0</v>
      </c>
      <c r="G138" s="217">
        <f>G139+G147</f>
        <v>0</v>
      </c>
      <c r="H138" s="217">
        <f t="shared" ref="H138:I138" si="39">H139+H147</f>
        <v>68312.42</v>
      </c>
      <c r="I138" s="217">
        <f t="shared" si="39"/>
        <v>68312.42</v>
      </c>
    </row>
    <row r="139" spans="1:9" s="197" customFormat="1" ht="15" customHeight="1" x14ac:dyDescent="0.25">
      <c r="A139" s="154"/>
      <c r="B139" s="255">
        <v>31</v>
      </c>
      <c r="C139" s="256"/>
      <c r="D139" s="158" t="s">
        <v>25</v>
      </c>
      <c r="E139" s="230">
        <f t="shared" ref="E139:F139" si="40">E140+E142+E144</f>
        <v>0</v>
      </c>
      <c r="F139" s="230">
        <f t="shared" si="40"/>
        <v>0</v>
      </c>
      <c r="G139" s="230">
        <f>G140+G142+G144</f>
        <v>0</v>
      </c>
      <c r="H139" s="230">
        <f t="shared" ref="H139:I139" si="41">H140+H142+H144</f>
        <v>63854.67</v>
      </c>
      <c r="I139" s="230">
        <f t="shared" si="41"/>
        <v>63854.67</v>
      </c>
    </row>
    <row r="140" spans="1:9" s="197" customFormat="1" ht="15" customHeight="1" x14ac:dyDescent="0.25">
      <c r="A140" s="163"/>
      <c r="B140" s="164">
        <v>311</v>
      </c>
      <c r="C140" s="176"/>
      <c r="D140" s="166" t="s">
        <v>149</v>
      </c>
      <c r="E140" s="222">
        <f t="shared" ref="E140:F140" si="42">E141</f>
        <v>0</v>
      </c>
      <c r="F140" s="222">
        <f t="shared" si="42"/>
        <v>0</v>
      </c>
      <c r="G140" s="222">
        <f>G141</f>
        <v>0</v>
      </c>
      <c r="H140" s="222">
        <f t="shared" ref="H140:I140" si="43">H141</f>
        <v>51432.2</v>
      </c>
      <c r="I140" s="222">
        <f t="shared" si="43"/>
        <v>51432.2</v>
      </c>
    </row>
    <row r="141" spans="1:9" s="197" customFormat="1" ht="15" customHeight="1" x14ac:dyDescent="0.25">
      <c r="A141" s="252"/>
      <c r="B141" s="253">
        <v>3111</v>
      </c>
      <c r="C141" s="254"/>
      <c r="D141" s="60" t="s">
        <v>122</v>
      </c>
      <c r="E141" s="214"/>
      <c r="F141" s="214"/>
      <c r="G141" s="214"/>
      <c r="H141" s="214">
        <v>51432.2</v>
      </c>
      <c r="I141" s="214">
        <v>51432.2</v>
      </c>
    </row>
    <row r="142" spans="1:9" s="197" customFormat="1" ht="15" customHeight="1" x14ac:dyDescent="0.25">
      <c r="A142" s="163"/>
      <c r="B142" s="164">
        <v>312</v>
      </c>
      <c r="C142" s="176"/>
      <c r="D142" s="166" t="s">
        <v>123</v>
      </c>
      <c r="E142" s="222">
        <f t="shared" ref="E142:F142" si="44">E143</f>
        <v>0</v>
      </c>
      <c r="F142" s="222">
        <f t="shared" si="44"/>
        <v>0</v>
      </c>
      <c r="G142" s="222">
        <f>G143</f>
        <v>0</v>
      </c>
      <c r="H142" s="222">
        <f t="shared" ref="H142:I142" si="45">H143</f>
        <v>4207.32</v>
      </c>
      <c r="I142" s="222">
        <f t="shared" si="45"/>
        <v>4207.32</v>
      </c>
    </row>
    <row r="143" spans="1:9" s="197" customFormat="1" ht="15" customHeight="1" x14ac:dyDescent="0.25">
      <c r="A143" s="252"/>
      <c r="B143" s="253">
        <v>3121</v>
      </c>
      <c r="C143" s="254"/>
      <c r="D143" s="60" t="s">
        <v>123</v>
      </c>
      <c r="E143" s="214"/>
      <c r="F143" s="214"/>
      <c r="G143" s="214"/>
      <c r="H143" s="214">
        <v>4207.32</v>
      </c>
      <c r="I143" s="214">
        <v>4207.32</v>
      </c>
    </row>
    <row r="144" spans="1:9" s="197" customFormat="1" ht="15" customHeight="1" x14ac:dyDescent="0.25">
      <c r="A144" s="163"/>
      <c r="B144" s="164">
        <v>313</v>
      </c>
      <c r="C144" s="176"/>
      <c r="D144" s="166" t="s">
        <v>124</v>
      </c>
      <c r="E144" s="222">
        <f t="shared" ref="E144:F144" si="46">E145</f>
        <v>0</v>
      </c>
      <c r="F144" s="222">
        <f t="shared" si="46"/>
        <v>0</v>
      </c>
      <c r="G144" s="222">
        <f>G145</f>
        <v>0</v>
      </c>
      <c r="H144" s="222">
        <f t="shared" ref="H144:I144" si="47">H145</f>
        <v>8215.15</v>
      </c>
      <c r="I144" s="222">
        <f t="shared" si="47"/>
        <v>8215.15</v>
      </c>
    </row>
    <row r="145" spans="1:9" s="197" customFormat="1" ht="15" customHeight="1" x14ac:dyDescent="0.25">
      <c r="A145" s="252"/>
      <c r="B145" s="253">
        <v>3132</v>
      </c>
      <c r="C145" s="254"/>
      <c r="D145" s="60" t="s">
        <v>150</v>
      </c>
      <c r="E145" s="214"/>
      <c r="F145" s="214"/>
      <c r="G145" s="214"/>
      <c r="H145" s="214">
        <v>8215.15</v>
      </c>
      <c r="I145" s="214">
        <v>8215.15</v>
      </c>
    </row>
    <row r="146" spans="1:9" s="197" customFormat="1" ht="15" customHeight="1" x14ac:dyDescent="0.25">
      <c r="A146" s="252"/>
      <c r="B146" s="253">
        <v>3133</v>
      </c>
      <c r="C146" s="254"/>
      <c r="D146" s="60" t="s">
        <v>202</v>
      </c>
      <c r="E146" s="214">
        <v>0</v>
      </c>
      <c r="F146" s="214">
        <v>0</v>
      </c>
      <c r="G146" s="214">
        <v>0</v>
      </c>
      <c r="H146" s="214">
        <v>0</v>
      </c>
      <c r="I146" s="214">
        <v>0</v>
      </c>
    </row>
    <row r="147" spans="1:9" s="197" customFormat="1" ht="15" customHeight="1" x14ac:dyDescent="0.25">
      <c r="A147" s="154"/>
      <c r="B147" s="255">
        <v>32</v>
      </c>
      <c r="C147" s="256"/>
      <c r="D147" s="158" t="s">
        <v>43</v>
      </c>
      <c r="E147" s="230">
        <f t="shared" ref="E147:F147" si="48">E148</f>
        <v>0</v>
      </c>
      <c r="F147" s="230">
        <f t="shared" si="48"/>
        <v>0</v>
      </c>
      <c r="G147" s="230">
        <f>G148</f>
        <v>0</v>
      </c>
      <c r="H147" s="230">
        <f t="shared" ref="H147:I147" si="49">H148</f>
        <v>4457.75</v>
      </c>
      <c r="I147" s="230">
        <f t="shared" si="49"/>
        <v>4457.75</v>
      </c>
    </row>
    <row r="148" spans="1:9" s="197" customFormat="1" ht="15" customHeight="1" x14ac:dyDescent="0.25">
      <c r="A148" s="163"/>
      <c r="B148" s="164">
        <v>321</v>
      </c>
      <c r="C148" s="176"/>
      <c r="D148" s="166" t="s">
        <v>78</v>
      </c>
      <c r="E148" s="222">
        <f t="shared" ref="E148:F148" si="50">E149+E150</f>
        <v>0</v>
      </c>
      <c r="F148" s="222">
        <f t="shared" si="50"/>
        <v>0</v>
      </c>
      <c r="G148" s="222">
        <f>G149+G150</f>
        <v>0</v>
      </c>
      <c r="H148" s="222">
        <f>H149+H150</f>
        <v>4457.75</v>
      </c>
      <c r="I148" s="222">
        <f>I149+I150</f>
        <v>4457.75</v>
      </c>
    </row>
    <row r="149" spans="1:9" s="197" customFormat="1" ht="15" customHeight="1" x14ac:dyDescent="0.25">
      <c r="A149" s="252"/>
      <c r="B149" s="253">
        <v>3211</v>
      </c>
      <c r="C149" s="73"/>
      <c r="D149" s="201" t="s">
        <v>79</v>
      </c>
      <c r="E149" s="214"/>
      <c r="F149" s="214"/>
      <c r="G149" s="214"/>
      <c r="H149" s="214">
        <v>159.27000000000001</v>
      </c>
      <c r="I149" s="214">
        <v>159.27000000000001</v>
      </c>
    </row>
    <row r="150" spans="1:9" s="197" customFormat="1" ht="15" customHeight="1" x14ac:dyDescent="0.25">
      <c r="A150" s="252"/>
      <c r="B150" s="253">
        <v>3212</v>
      </c>
      <c r="C150" s="254"/>
      <c r="D150" s="60" t="s">
        <v>198</v>
      </c>
      <c r="E150" s="214"/>
      <c r="F150" s="214"/>
      <c r="G150" s="214"/>
      <c r="H150" s="214">
        <v>4298.4799999999996</v>
      </c>
      <c r="I150" s="214">
        <v>4298.4799999999996</v>
      </c>
    </row>
    <row r="151" spans="1:9" s="197" customFormat="1" ht="15" customHeight="1" x14ac:dyDescent="0.25">
      <c r="A151" s="252"/>
      <c r="B151" s="253"/>
      <c r="C151" s="254"/>
      <c r="D151" s="60"/>
      <c r="E151" s="214"/>
      <c r="F151" s="214"/>
      <c r="G151" s="214"/>
      <c r="H151" s="214"/>
      <c r="I151" s="214"/>
    </row>
    <row r="152" spans="1:9" s="104" customFormat="1" ht="26.25" x14ac:dyDescent="0.25">
      <c r="A152" s="109" t="s">
        <v>111</v>
      </c>
      <c r="B152" s="106"/>
      <c r="C152" s="107"/>
      <c r="D152" s="108" t="s">
        <v>126</v>
      </c>
      <c r="E152" s="210">
        <f>E153</f>
        <v>2177.39</v>
      </c>
      <c r="F152" s="210">
        <f t="shared" ref="F152:I157" si="51">F153</f>
        <v>2692.36</v>
      </c>
      <c r="G152" s="210">
        <f t="shared" si="51"/>
        <v>2692.36</v>
      </c>
      <c r="H152" s="210">
        <f t="shared" si="51"/>
        <v>2692.36</v>
      </c>
      <c r="I152" s="210">
        <f t="shared" si="51"/>
        <v>2692.36</v>
      </c>
    </row>
    <row r="153" spans="1:9" s="114" customFormat="1" ht="30" customHeight="1" x14ac:dyDescent="0.25">
      <c r="A153" s="110" t="s">
        <v>131</v>
      </c>
      <c r="B153" s="111"/>
      <c r="C153" s="112"/>
      <c r="D153" s="113" t="s">
        <v>127</v>
      </c>
      <c r="E153" s="234">
        <f>E155</f>
        <v>2177.39</v>
      </c>
      <c r="F153" s="234">
        <f>F155</f>
        <v>2692.36</v>
      </c>
      <c r="G153" s="234">
        <f>G155</f>
        <v>2692.36</v>
      </c>
      <c r="H153" s="234">
        <f>H155</f>
        <v>2692.36</v>
      </c>
      <c r="I153" s="234">
        <f>I155</f>
        <v>2692.36</v>
      </c>
    </row>
    <row r="154" spans="1:9" s="114" customFormat="1" ht="30" customHeight="1" x14ac:dyDescent="0.25">
      <c r="A154" s="319" t="s">
        <v>229</v>
      </c>
      <c r="B154" s="320"/>
      <c r="C154" s="321"/>
      <c r="D154" s="281" t="s">
        <v>20</v>
      </c>
      <c r="E154" s="283"/>
      <c r="F154" s="283"/>
      <c r="G154" s="283"/>
      <c r="H154" s="283"/>
      <c r="I154" s="283"/>
    </row>
    <row r="155" spans="1:9" s="80" customFormat="1" x14ac:dyDescent="0.25">
      <c r="A155" s="130"/>
      <c r="B155" s="134">
        <v>3</v>
      </c>
      <c r="C155" s="132"/>
      <c r="D155" s="133" t="s">
        <v>24</v>
      </c>
      <c r="E155" s="217">
        <f>E156</f>
        <v>2177.39</v>
      </c>
      <c r="F155" s="217">
        <f t="shared" si="51"/>
        <v>2692.36</v>
      </c>
      <c r="G155" s="217">
        <f t="shared" si="51"/>
        <v>2692.36</v>
      </c>
      <c r="H155" s="217">
        <f t="shared" si="51"/>
        <v>2692.36</v>
      </c>
      <c r="I155" s="217">
        <f t="shared" si="51"/>
        <v>2692.36</v>
      </c>
    </row>
    <row r="156" spans="1:9" s="87" customFormat="1" ht="28.5" customHeight="1" x14ac:dyDescent="0.25">
      <c r="A156" s="83"/>
      <c r="B156" s="153">
        <v>37</v>
      </c>
      <c r="C156" s="85"/>
      <c r="D156" s="86" t="s">
        <v>128</v>
      </c>
      <c r="E156" s="230">
        <f>E157</f>
        <v>2177.39</v>
      </c>
      <c r="F156" s="230">
        <f t="shared" si="51"/>
        <v>2692.36</v>
      </c>
      <c r="G156" s="230">
        <f t="shared" si="51"/>
        <v>2692.36</v>
      </c>
      <c r="H156" s="230">
        <f t="shared" si="51"/>
        <v>2692.36</v>
      </c>
      <c r="I156" s="230">
        <f t="shared" si="51"/>
        <v>2692.36</v>
      </c>
    </row>
    <row r="157" spans="1:9" s="150" customFormat="1" ht="26.25" x14ac:dyDescent="0.25">
      <c r="A157" s="163"/>
      <c r="B157" s="182">
        <v>372</v>
      </c>
      <c r="C157" s="165"/>
      <c r="D157" s="177" t="s">
        <v>129</v>
      </c>
      <c r="E157" s="222">
        <f>E158</f>
        <v>2177.39</v>
      </c>
      <c r="F157" s="222">
        <f t="shared" si="51"/>
        <v>2692.36</v>
      </c>
      <c r="G157" s="222">
        <f t="shared" si="51"/>
        <v>2692.36</v>
      </c>
      <c r="H157" s="222">
        <f t="shared" si="51"/>
        <v>2692.36</v>
      </c>
      <c r="I157" s="222">
        <f t="shared" si="51"/>
        <v>2692.36</v>
      </c>
    </row>
    <row r="158" spans="1:9" ht="27.75" customHeight="1" x14ac:dyDescent="0.25">
      <c r="A158" s="246"/>
      <c r="B158" s="247">
        <v>3723</v>
      </c>
      <c r="C158" s="248"/>
      <c r="D158" s="199" t="s">
        <v>130</v>
      </c>
      <c r="E158" s="214">
        <v>2177.39</v>
      </c>
      <c r="F158" s="214">
        <v>2692.36</v>
      </c>
      <c r="G158" s="214">
        <v>2692.36</v>
      </c>
      <c r="H158" s="214">
        <v>2692.36</v>
      </c>
      <c r="I158" s="214">
        <v>2692.36</v>
      </c>
    </row>
    <row r="159" spans="1:9" s="104" customFormat="1" x14ac:dyDescent="0.25">
      <c r="A159" s="115" t="s">
        <v>111</v>
      </c>
      <c r="B159" s="116"/>
      <c r="C159" s="117"/>
      <c r="D159" s="118" t="s">
        <v>133</v>
      </c>
      <c r="E159" s="210">
        <f>E160</f>
        <v>7721.59</v>
      </c>
      <c r="F159" s="211"/>
      <c r="G159" s="211"/>
      <c r="H159" s="211"/>
      <c r="I159" s="233"/>
    </row>
    <row r="160" spans="1:9" s="114" customFormat="1" x14ac:dyDescent="0.25">
      <c r="A160" s="110" t="s">
        <v>132</v>
      </c>
      <c r="B160" s="119"/>
      <c r="C160" s="120"/>
      <c r="D160" s="121" t="s">
        <v>134</v>
      </c>
      <c r="E160" s="234">
        <f>E161</f>
        <v>7721.59</v>
      </c>
      <c r="F160" s="235"/>
      <c r="G160" s="235"/>
      <c r="H160" s="235"/>
      <c r="I160" s="236"/>
    </row>
    <row r="161" spans="1:9" ht="15" customHeight="1" x14ac:dyDescent="0.25">
      <c r="A161" s="319" t="s">
        <v>200</v>
      </c>
      <c r="B161" s="320"/>
      <c r="C161" s="321"/>
      <c r="D161" s="281" t="s">
        <v>209</v>
      </c>
      <c r="E161" s="214">
        <f>E165</f>
        <v>7721.59</v>
      </c>
      <c r="F161" s="215"/>
      <c r="G161" s="215"/>
      <c r="H161" s="215"/>
      <c r="I161" s="216"/>
    </row>
    <row r="162" spans="1:9" s="80" customFormat="1" x14ac:dyDescent="0.25">
      <c r="A162" s="328">
        <v>3</v>
      </c>
      <c r="B162" s="329"/>
      <c r="C162" s="330"/>
      <c r="D162" s="136" t="s">
        <v>24</v>
      </c>
      <c r="E162" s="217"/>
      <c r="F162" s="218"/>
      <c r="G162" s="218"/>
      <c r="H162" s="218"/>
      <c r="I162" s="219"/>
    </row>
    <row r="163" spans="1:9" s="87" customFormat="1" x14ac:dyDescent="0.25">
      <c r="A163" s="331">
        <v>32</v>
      </c>
      <c r="B163" s="332"/>
      <c r="C163" s="333"/>
      <c r="D163" s="156" t="s">
        <v>43</v>
      </c>
      <c r="E163" s="230"/>
      <c r="F163" s="231"/>
      <c r="G163" s="231"/>
      <c r="H163" s="231"/>
      <c r="I163" s="232"/>
    </row>
    <row r="164" spans="1:9" ht="15" customHeight="1" x14ac:dyDescent="0.25">
      <c r="A164" s="319" t="s">
        <v>77</v>
      </c>
      <c r="B164" s="320"/>
      <c r="C164" s="321"/>
      <c r="D164" s="54" t="s">
        <v>209</v>
      </c>
      <c r="E164" s="214"/>
      <c r="F164" s="215"/>
      <c r="G164" s="215"/>
      <c r="H164" s="215"/>
      <c r="I164" s="216"/>
    </row>
    <row r="165" spans="1:9" s="80" customFormat="1" ht="16.5" customHeight="1" x14ac:dyDescent="0.25">
      <c r="A165" s="243"/>
      <c r="B165" s="135">
        <v>4</v>
      </c>
      <c r="C165" s="244"/>
      <c r="D165" s="136" t="s">
        <v>26</v>
      </c>
      <c r="E165" s="217">
        <f>E166</f>
        <v>7721.59</v>
      </c>
      <c r="F165" s="218"/>
      <c r="G165" s="218"/>
      <c r="H165" s="218"/>
      <c r="I165" s="219"/>
    </row>
    <row r="166" spans="1:9" s="87" customFormat="1" ht="17.25" customHeight="1" x14ac:dyDescent="0.25">
      <c r="A166" s="241"/>
      <c r="B166" s="245">
        <v>42</v>
      </c>
      <c r="C166" s="242"/>
      <c r="D166" s="156" t="s">
        <v>199</v>
      </c>
      <c r="E166" s="230">
        <f>E167</f>
        <v>7721.59</v>
      </c>
      <c r="F166" s="231"/>
      <c r="G166" s="231"/>
      <c r="H166" s="231"/>
      <c r="I166" s="232"/>
    </row>
    <row r="167" spans="1:9" s="87" customFormat="1" ht="17.25" customHeight="1" x14ac:dyDescent="0.25">
      <c r="A167" s="154"/>
      <c r="B167" s="245">
        <v>422</v>
      </c>
      <c r="C167" s="155"/>
      <c r="D167" s="156" t="s">
        <v>164</v>
      </c>
      <c r="E167" s="230">
        <f>E168</f>
        <v>7721.59</v>
      </c>
      <c r="F167" s="231"/>
      <c r="G167" s="231"/>
      <c r="H167" s="231"/>
      <c r="I167" s="232"/>
    </row>
    <row r="168" spans="1:9" s="87" customFormat="1" ht="17.25" customHeight="1" x14ac:dyDescent="0.25">
      <c r="A168" s="74"/>
      <c r="B168" s="77">
        <v>4221</v>
      </c>
      <c r="C168" s="76"/>
      <c r="D168" s="78" t="s">
        <v>165</v>
      </c>
      <c r="E168" s="214">
        <v>7721.59</v>
      </c>
      <c r="F168" s="215"/>
      <c r="G168" s="215"/>
      <c r="H168" s="215"/>
      <c r="I168" s="216"/>
    </row>
    <row r="169" spans="1:9" s="114" customFormat="1" x14ac:dyDescent="0.25">
      <c r="A169" s="122" t="s">
        <v>113</v>
      </c>
      <c r="B169" s="119"/>
      <c r="C169" s="120"/>
      <c r="D169" s="123" t="s">
        <v>135</v>
      </c>
      <c r="E169" s="234">
        <f>E170</f>
        <v>0</v>
      </c>
      <c r="F169" s="235"/>
      <c r="G169" s="235"/>
      <c r="H169" s="235"/>
      <c r="I169" s="236"/>
    </row>
    <row r="170" spans="1:9" s="80" customFormat="1" x14ac:dyDescent="0.25">
      <c r="A170" s="130"/>
      <c r="B170" s="134">
        <v>4</v>
      </c>
      <c r="C170" s="132"/>
      <c r="D170" s="137" t="s">
        <v>26</v>
      </c>
      <c r="E170" s="217">
        <f>E171</f>
        <v>0</v>
      </c>
      <c r="F170" s="218"/>
      <c r="G170" s="218"/>
      <c r="H170" s="218"/>
      <c r="I170" s="219"/>
    </row>
    <row r="171" spans="1:9" s="87" customFormat="1" ht="26.25" x14ac:dyDescent="0.25">
      <c r="A171" s="83"/>
      <c r="B171" s="153">
        <v>45</v>
      </c>
      <c r="C171" s="85"/>
      <c r="D171" s="157" t="s">
        <v>136</v>
      </c>
      <c r="E171" s="230">
        <f>E172</f>
        <v>0</v>
      </c>
      <c r="F171" s="231"/>
      <c r="G171" s="231"/>
      <c r="H171" s="231"/>
      <c r="I171" s="232"/>
    </row>
    <row r="172" spans="1:9" s="150" customFormat="1" ht="26.25" x14ac:dyDescent="0.25">
      <c r="A172" s="163"/>
      <c r="B172" s="182">
        <v>451</v>
      </c>
      <c r="C172" s="165"/>
      <c r="D172" s="181" t="s">
        <v>137</v>
      </c>
      <c r="E172" s="222">
        <f>E173</f>
        <v>0</v>
      </c>
      <c r="F172" s="223"/>
      <c r="G172" s="223"/>
      <c r="H172" s="223"/>
      <c r="I172" s="224"/>
    </row>
    <row r="173" spans="1:9" ht="17.25" customHeight="1" x14ac:dyDescent="0.25">
      <c r="A173" s="47"/>
      <c r="B173" s="48">
        <v>4511</v>
      </c>
      <c r="C173" s="49"/>
      <c r="D173" s="51" t="s">
        <v>137</v>
      </c>
      <c r="E173" s="214">
        <v>0</v>
      </c>
      <c r="F173" s="215"/>
      <c r="G173" s="215"/>
      <c r="H173" s="215"/>
      <c r="I173" s="216"/>
    </row>
    <row r="174" spans="1:9" s="114" customFormat="1" ht="26.25" x14ac:dyDescent="0.25">
      <c r="A174" s="110" t="s">
        <v>138</v>
      </c>
      <c r="B174" s="111"/>
      <c r="C174" s="112"/>
      <c r="D174" s="113" t="s">
        <v>139</v>
      </c>
      <c r="E174" s="234">
        <f>E175</f>
        <v>0</v>
      </c>
      <c r="F174" s="235"/>
      <c r="G174" s="235"/>
      <c r="H174" s="235"/>
      <c r="I174" s="236"/>
    </row>
    <row r="175" spans="1:9" s="80" customFormat="1" x14ac:dyDescent="0.25">
      <c r="A175" s="138"/>
      <c r="B175" s="139">
        <v>3</v>
      </c>
      <c r="C175" s="140"/>
      <c r="D175" s="141" t="s">
        <v>24</v>
      </c>
      <c r="E175" s="217">
        <f>E176</f>
        <v>0</v>
      </c>
      <c r="F175" s="218"/>
      <c r="G175" s="218"/>
      <c r="H175" s="218"/>
      <c r="I175" s="219"/>
    </row>
    <row r="176" spans="1:9" s="87" customFormat="1" x14ac:dyDescent="0.25">
      <c r="A176" s="93"/>
      <c r="B176" s="84">
        <v>32</v>
      </c>
      <c r="C176" s="94"/>
      <c r="D176" s="158" t="s">
        <v>43</v>
      </c>
      <c r="E176" s="230">
        <f>E177</f>
        <v>0</v>
      </c>
      <c r="F176" s="231"/>
      <c r="G176" s="231"/>
      <c r="H176" s="231"/>
      <c r="I176" s="232"/>
    </row>
    <row r="177" spans="1:9" s="150" customFormat="1" x14ac:dyDescent="0.25">
      <c r="A177" s="179"/>
      <c r="B177" s="164">
        <v>323</v>
      </c>
      <c r="C177" s="176"/>
      <c r="D177" s="166" t="s">
        <v>87</v>
      </c>
      <c r="E177" s="222">
        <f>E178</f>
        <v>0</v>
      </c>
      <c r="F177" s="223"/>
      <c r="G177" s="223"/>
      <c r="H177" s="223"/>
      <c r="I177" s="224"/>
    </row>
    <row r="178" spans="1:9" ht="15.75" customHeight="1" x14ac:dyDescent="0.25">
      <c r="A178" s="56"/>
      <c r="B178" s="57">
        <v>3232</v>
      </c>
      <c r="C178" s="58"/>
      <c r="D178" s="60" t="s">
        <v>108</v>
      </c>
      <c r="E178" s="214">
        <v>0</v>
      </c>
      <c r="F178" s="215"/>
      <c r="G178" s="215"/>
      <c r="H178" s="215"/>
      <c r="I178" s="216"/>
    </row>
    <row r="179" spans="1:9" ht="15.75" customHeight="1" x14ac:dyDescent="0.25">
      <c r="A179" s="74"/>
      <c r="B179" s="75"/>
      <c r="C179" s="76"/>
      <c r="D179" s="60"/>
      <c r="E179" s="214"/>
      <c r="F179" s="215"/>
      <c r="G179" s="215"/>
      <c r="H179" s="215"/>
      <c r="I179" s="216"/>
    </row>
    <row r="180" spans="1:9" ht="15.75" customHeight="1" x14ac:dyDescent="0.25">
      <c r="A180" s="74"/>
      <c r="B180" s="75"/>
      <c r="C180" s="76"/>
      <c r="D180" s="60"/>
      <c r="E180" s="214"/>
      <c r="F180" s="215"/>
      <c r="G180" s="215"/>
      <c r="H180" s="215"/>
      <c r="I180" s="216"/>
    </row>
    <row r="181" spans="1:9" s="104" customFormat="1" ht="29.25" customHeight="1" x14ac:dyDescent="0.25">
      <c r="A181" s="105" t="s">
        <v>111</v>
      </c>
      <c r="B181" s="124"/>
      <c r="C181" s="107"/>
      <c r="D181" s="108" t="s">
        <v>140</v>
      </c>
      <c r="E181" s="210">
        <f>E182+E223+E239+E255+E276+E308+E337+E342+E363+E371+E376+E392+E403+E411+E421+E428+E438+E448</f>
        <v>1091082.0199999998</v>
      </c>
      <c r="F181" s="211"/>
      <c r="G181" s="211"/>
      <c r="H181" s="211"/>
      <c r="I181" s="233"/>
    </row>
    <row r="182" spans="1:9" s="114" customFormat="1" x14ac:dyDescent="0.25">
      <c r="A182" s="110" t="s">
        <v>76</v>
      </c>
      <c r="B182" s="111"/>
      <c r="C182" s="112"/>
      <c r="D182" s="113" t="s">
        <v>22</v>
      </c>
      <c r="E182" s="234">
        <f>E185+E218</f>
        <v>6178.0999999999995</v>
      </c>
      <c r="F182" s="235"/>
      <c r="G182" s="235"/>
      <c r="H182" s="235"/>
      <c r="I182" s="236"/>
    </row>
    <row r="183" spans="1:9" s="114" customFormat="1" x14ac:dyDescent="0.25">
      <c r="A183" s="110" t="s">
        <v>212</v>
      </c>
      <c r="B183" s="111"/>
      <c r="C183" s="112"/>
      <c r="D183" s="113" t="s">
        <v>214</v>
      </c>
      <c r="E183" s="234"/>
      <c r="F183" s="235"/>
      <c r="G183" s="235"/>
      <c r="H183" s="235"/>
      <c r="I183" s="236"/>
    </row>
    <row r="184" spans="1:9" s="114" customFormat="1" x14ac:dyDescent="0.25">
      <c r="A184" s="110" t="s">
        <v>215</v>
      </c>
      <c r="B184" s="111"/>
      <c r="C184" s="112"/>
      <c r="D184" s="113" t="s">
        <v>213</v>
      </c>
      <c r="E184" s="234"/>
      <c r="F184" s="235"/>
      <c r="G184" s="235"/>
      <c r="H184" s="235"/>
      <c r="I184" s="236"/>
    </row>
    <row r="185" spans="1:9" s="80" customFormat="1" x14ac:dyDescent="0.25">
      <c r="A185" s="130"/>
      <c r="B185" s="134">
        <v>3</v>
      </c>
      <c r="C185" s="132"/>
      <c r="D185" s="79" t="s">
        <v>24</v>
      </c>
      <c r="E185" s="217">
        <f>E186+E214</f>
        <v>4721.7299999999996</v>
      </c>
      <c r="F185" s="217">
        <f t="shared" ref="F185:G185" si="52">F186+F214</f>
        <v>5996.5099999999993</v>
      </c>
      <c r="G185" s="217">
        <f t="shared" si="52"/>
        <v>6016.6900000000005</v>
      </c>
      <c r="H185" s="217">
        <f t="shared" ref="H185:I185" si="53">H186+H214</f>
        <v>6016.6900000000005</v>
      </c>
      <c r="I185" s="217">
        <f t="shared" si="53"/>
        <v>6016.6900000000005</v>
      </c>
    </row>
    <row r="186" spans="1:9" s="87" customFormat="1" x14ac:dyDescent="0.25">
      <c r="A186" s="83"/>
      <c r="B186" s="153">
        <v>32</v>
      </c>
      <c r="C186" s="85"/>
      <c r="D186" s="95" t="s">
        <v>43</v>
      </c>
      <c r="E186" s="230">
        <f>E187+E191+E198+E208</f>
        <v>4571.9299999999994</v>
      </c>
      <c r="F186" s="230">
        <f t="shared" ref="F186:G186" si="54">F187+F191+F198+F208</f>
        <v>5996.5099999999993</v>
      </c>
      <c r="G186" s="230">
        <f t="shared" si="54"/>
        <v>6016.6900000000005</v>
      </c>
      <c r="H186" s="230">
        <f t="shared" ref="H186:I186" si="55">H187+H191+H198+H208</f>
        <v>6016.6900000000005</v>
      </c>
      <c r="I186" s="230">
        <f t="shared" si="55"/>
        <v>6016.6900000000005</v>
      </c>
    </row>
    <row r="187" spans="1:9" s="150" customFormat="1" x14ac:dyDescent="0.25">
      <c r="A187" s="163"/>
      <c r="B187" s="182">
        <v>321</v>
      </c>
      <c r="C187" s="165"/>
      <c r="D187" s="149" t="s">
        <v>78</v>
      </c>
      <c r="E187" s="222">
        <f>E188+E189+E190</f>
        <v>176.97</v>
      </c>
      <c r="F187" s="222">
        <f t="shared" ref="F187:G187" si="56">F188+F189+F190</f>
        <v>159.27000000000001</v>
      </c>
      <c r="G187" s="222">
        <f t="shared" si="56"/>
        <v>159.27000000000001</v>
      </c>
      <c r="H187" s="222">
        <f t="shared" ref="H187:I187" si="57">H188+H189+H190</f>
        <v>159.27000000000001</v>
      </c>
      <c r="I187" s="222">
        <f t="shared" si="57"/>
        <v>159.27000000000001</v>
      </c>
    </row>
    <row r="188" spans="1:9" x14ac:dyDescent="0.25">
      <c r="A188" s="56"/>
      <c r="B188" s="57">
        <v>3211</v>
      </c>
      <c r="C188" s="58"/>
      <c r="D188" s="51" t="s">
        <v>79</v>
      </c>
      <c r="E188" s="214">
        <v>170.33</v>
      </c>
      <c r="F188" s="214">
        <v>0</v>
      </c>
      <c r="G188" s="214">
        <v>0</v>
      </c>
      <c r="H188" s="214">
        <v>0</v>
      </c>
      <c r="I188" s="214">
        <v>0</v>
      </c>
    </row>
    <row r="189" spans="1:9" x14ac:dyDescent="0.25">
      <c r="A189" s="56"/>
      <c r="B189" s="57">
        <v>3213</v>
      </c>
      <c r="C189" s="58"/>
      <c r="D189" s="51" t="s">
        <v>80</v>
      </c>
      <c r="E189" s="214">
        <v>6.64</v>
      </c>
      <c r="F189" s="214">
        <v>13.27</v>
      </c>
      <c r="G189" s="214">
        <v>13.27</v>
      </c>
      <c r="H189" s="214">
        <v>13.27</v>
      </c>
      <c r="I189" s="214">
        <v>13.27</v>
      </c>
    </row>
    <row r="190" spans="1:9" ht="15" customHeight="1" x14ac:dyDescent="0.25">
      <c r="A190" s="56"/>
      <c r="B190" s="57">
        <v>3214</v>
      </c>
      <c r="C190" s="58"/>
      <c r="D190" s="51" t="s">
        <v>81</v>
      </c>
      <c r="E190" s="214">
        <v>0</v>
      </c>
      <c r="F190" s="214">
        <v>146</v>
      </c>
      <c r="G190" s="214">
        <v>146</v>
      </c>
      <c r="H190" s="214">
        <v>146</v>
      </c>
      <c r="I190" s="214">
        <v>146</v>
      </c>
    </row>
    <row r="191" spans="1:9" s="150" customFormat="1" x14ac:dyDescent="0.25">
      <c r="A191" s="163"/>
      <c r="B191" s="164">
        <v>322</v>
      </c>
      <c r="C191" s="165"/>
      <c r="D191" s="149" t="s">
        <v>82</v>
      </c>
      <c r="E191" s="222">
        <f>SUM(E192:E197)</f>
        <v>219.53</v>
      </c>
      <c r="F191" s="222">
        <f t="shared" ref="F191:G191" si="58">SUM(F192:F197)</f>
        <v>1340.5</v>
      </c>
      <c r="G191" s="222">
        <f t="shared" si="58"/>
        <v>1357.78</v>
      </c>
      <c r="H191" s="222">
        <f t="shared" ref="H191:I191" si="59">SUM(H192:H197)</f>
        <v>1357.78</v>
      </c>
      <c r="I191" s="222">
        <f t="shared" si="59"/>
        <v>1357.78</v>
      </c>
    </row>
    <row r="192" spans="1:9" x14ac:dyDescent="0.25">
      <c r="A192" s="56"/>
      <c r="B192" s="57">
        <v>3221</v>
      </c>
      <c r="C192" s="58"/>
      <c r="D192" s="55" t="s">
        <v>83</v>
      </c>
      <c r="E192" s="214">
        <v>0</v>
      </c>
      <c r="F192" s="214">
        <v>66.36</v>
      </c>
      <c r="G192" s="214">
        <v>66.36</v>
      </c>
      <c r="H192" s="214">
        <v>66.36</v>
      </c>
      <c r="I192" s="214">
        <v>66.36</v>
      </c>
    </row>
    <row r="193" spans="1:9" x14ac:dyDescent="0.25">
      <c r="A193" s="56"/>
      <c r="B193" s="57">
        <v>3222</v>
      </c>
      <c r="C193" s="58"/>
      <c r="D193" s="55" t="s">
        <v>116</v>
      </c>
      <c r="E193" s="214">
        <v>0</v>
      </c>
      <c r="F193" s="214">
        <v>146</v>
      </c>
      <c r="G193" s="214">
        <v>146</v>
      </c>
      <c r="H193" s="214">
        <v>146</v>
      </c>
      <c r="I193" s="214">
        <v>146</v>
      </c>
    </row>
    <row r="194" spans="1:9" x14ac:dyDescent="0.25">
      <c r="A194" s="56"/>
      <c r="B194" s="57">
        <v>3223</v>
      </c>
      <c r="C194" s="58"/>
      <c r="D194" s="55" t="s">
        <v>84</v>
      </c>
      <c r="E194" s="214">
        <v>13.44</v>
      </c>
      <c r="F194" s="214">
        <v>663.61</v>
      </c>
      <c r="G194" s="214">
        <v>663.61</v>
      </c>
      <c r="H194" s="214">
        <v>663.61</v>
      </c>
      <c r="I194" s="214">
        <v>663.61</v>
      </c>
    </row>
    <row r="195" spans="1:9" ht="25.5" x14ac:dyDescent="0.25">
      <c r="A195" s="56"/>
      <c r="B195" s="57">
        <v>3224</v>
      </c>
      <c r="C195" s="58"/>
      <c r="D195" s="55" t="s">
        <v>107</v>
      </c>
      <c r="E195" s="214">
        <v>0</v>
      </c>
      <c r="F195" s="214">
        <v>0</v>
      </c>
      <c r="G195" s="214">
        <v>0</v>
      </c>
      <c r="H195" s="214">
        <v>0</v>
      </c>
      <c r="I195" s="214">
        <v>0</v>
      </c>
    </row>
    <row r="196" spans="1:9" x14ac:dyDescent="0.25">
      <c r="A196" s="56"/>
      <c r="B196" s="57">
        <v>3225</v>
      </c>
      <c r="C196" s="58"/>
      <c r="D196" s="55" t="s">
        <v>85</v>
      </c>
      <c r="E196" s="214">
        <v>0</v>
      </c>
      <c r="F196" s="214">
        <v>331.81</v>
      </c>
      <c r="G196" s="214">
        <v>331.81</v>
      </c>
      <c r="H196" s="214">
        <v>331.81</v>
      </c>
      <c r="I196" s="214">
        <v>331.81</v>
      </c>
    </row>
    <row r="197" spans="1:9" ht="19.5" customHeight="1" x14ac:dyDescent="0.25">
      <c r="A197" s="56"/>
      <c r="B197" s="57">
        <v>3227</v>
      </c>
      <c r="C197" s="58"/>
      <c r="D197" s="55" t="s">
        <v>141</v>
      </c>
      <c r="E197" s="214">
        <v>206.09</v>
      </c>
      <c r="F197" s="214">
        <v>132.72</v>
      </c>
      <c r="G197" s="214">
        <v>150</v>
      </c>
      <c r="H197" s="214">
        <v>150</v>
      </c>
      <c r="I197" s="214">
        <v>150</v>
      </c>
    </row>
    <row r="198" spans="1:9" s="150" customFormat="1" x14ac:dyDescent="0.25">
      <c r="A198" s="163"/>
      <c r="B198" s="164">
        <v>323</v>
      </c>
      <c r="C198" s="165"/>
      <c r="D198" s="149" t="s">
        <v>87</v>
      </c>
      <c r="E198" s="222">
        <f>SUM(E199:E207)</f>
        <v>3740.48</v>
      </c>
      <c r="F198" s="222">
        <f t="shared" ref="F198:G198" si="60">SUM(F199:F207)</f>
        <v>4231.29</v>
      </c>
      <c r="G198" s="222">
        <f t="shared" si="60"/>
        <v>4214.6400000000003</v>
      </c>
      <c r="H198" s="222">
        <f t="shared" ref="H198:I198" si="61">SUM(H199:H207)</f>
        <v>4214.6400000000003</v>
      </c>
      <c r="I198" s="222">
        <f t="shared" si="61"/>
        <v>4214.6400000000003</v>
      </c>
    </row>
    <row r="199" spans="1:9" x14ac:dyDescent="0.25">
      <c r="A199" s="56"/>
      <c r="B199" s="57">
        <v>3231</v>
      </c>
      <c r="C199" s="58"/>
      <c r="D199" s="51" t="s">
        <v>88</v>
      </c>
      <c r="E199" s="214">
        <v>0</v>
      </c>
      <c r="F199" s="214">
        <v>13.27</v>
      </c>
      <c r="G199" s="214">
        <v>10</v>
      </c>
      <c r="H199" s="214">
        <v>10</v>
      </c>
      <c r="I199" s="214">
        <v>10</v>
      </c>
    </row>
    <row r="200" spans="1:9" ht="19.5" customHeight="1" x14ac:dyDescent="0.25">
      <c r="A200" s="56"/>
      <c r="B200" s="57">
        <v>3232</v>
      </c>
      <c r="C200" s="58"/>
      <c r="D200" s="51" t="s">
        <v>108</v>
      </c>
      <c r="E200" s="214">
        <v>183.72</v>
      </c>
      <c r="F200" s="214">
        <v>663.31</v>
      </c>
      <c r="G200" s="214">
        <v>663.31</v>
      </c>
      <c r="H200" s="214">
        <v>663.31</v>
      </c>
      <c r="I200" s="214">
        <v>663.31</v>
      </c>
    </row>
    <row r="201" spans="1:9" x14ac:dyDescent="0.25">
      <c r="A201" s="56"/>
      <c r="B201" s="57">
        <v>3233</v>
      </c>
      <c r="C201" s="58"/>
      <c r="D201" s="51" t="s">
        <v>89</v>
      </c>
      <c r="E201" s="214">
        <v>0</v>
      </c>
      <c r="F201" s="214">
        <v>252.18</v>
      </c>
      <c r="G201" s="214">
        <v>252.18</v>
      </c>
      <c r="H201" s="214">
        <v>252.18</v>
      </c>
      <c r="I201" s="214">
        <v>252.18</v>
      </c>
    </row>
    <row r="202" spans="1:9" x14ac:dyDescent="0.25">
      <c r="A202" s="56"/>
      <c r="B202" s="57">
        <v>3234</v>
      </c>
      <c r="C202" s="58"/>
      <c r="D202" s="51" t="s">
        <v>90</v>
      </c>
      <c r="E202" s="214">
        <v>648.70000000000005</v>
      </c>
      <c r="F202" s="214">
        <v>663.61</v>
      </c>
      <c r="G202" s="214">
        <v>663.31</v>
      </c>
      <c r="H202" s="214">
        <v>663.31</v>
      </c>
      <c r="I202" s="214">
        <v>663.31</v>
      </c>
    </row>
    <row r="203" spans="1:9" x14ac:dyDescent="0.25">
      <c r="A203" s="56"/>
      <c r="B203" s="57">
        <v>3235</v>
      </c>
      <c r="C203" s="58"/>
      <c r="D203" s="51" t="s">
        <v>91</v>
      </c>
      <c r="E203" s="214">
        <v>0</v>
      </c>
      <c r="F203" s="214">
        <v>0</v>
      </c>
      <c r="G203" s="214">
        <v>0</v>
      </c>
      <c r="H203" s="214">
        <v>0</v>
      </c>
      <c r="I203" s="214">
        <v>0</v>
      </c>
    </row>
    <row r="204" spans="1:9" x14ac:dyDescent="0.25">
      <c r="A204" s="56"/>
      <c r="B204" s="57">
        <v>3236</v>
      </c>
      <c r="C204" s="58"/>
      <c r="D204" s="51" t="s">
        <v>92</v>
      </c>
      <c r="E204" s="214">
        <v>177.36</v>
      </c>
      <c r="F204" s="214">
        <v>13.27</v>
      </c>
      <c r="G204" s="214">
        <v>15</v>
      </c>
      <c r="H204" s="214">
        <v>15</v>
      </c>
      <c r="I204" s="214">
        <v>15</v>
      </c>
    </row>
    <row r="205" spans="1:9" x14ac:dyDescent="0.25">
      <c r="A205" s="56"/>
      <c r="B205" s="57">
        <v>3237</v>
      </c>
      <c r="C205" s="58"/>
      <c r="D205" s="51" t="s">
        <v>93</v>
      </c>
      <c r="E205" s="214">
        <v>2441.1999999999998</v>
      </c>
      <c r="F205" s="214">
        <v>2585.84</v>
      </c>
      <c r="G205" s="214">
        <v>2585.84</v>
      </c>
      <c r="H205" s="214">
        <v>2585.84</v>
      </c>
      <c r="I205" s="214">
        <v>2585.84</v>
      </c>
    </row>
    <row r="206" spans="1:9" x14ac:dyDescent="0.25">
      <c r="A206" s="56"/>
      <c r="B206" s="57">
        <v>3238</v>
      </c>
      <c r="C206" s="58"/>
      <c r="D206" s="51" t="s">
        <v>94</v>
      </c>
      <c r="E206" s="214">
        <v>289.5</v>
      </c>
      <c r="F206" s="214">
        <v>13.27</v>
      </c>
      <c r="G206" s="214">
        <v>5</v>
      </c>
      <c r="H206" s="214">
        <v>5</v>
      </c>
      <c r="I206" s="214">
        <v>5</v>
      </c>
    </row>
    <row r="207" spans="1:9" x14ac:dyDescent="0.25">
      <c r="A207" s="56"/>
      <c r="B207" s="57">
        <v>3239</v>
      </c>
      <c r="C207" s="58"/>
      <c r="D207" s="51" t="s">
        <v>95</v>
      </c>
      <c r="E207" s="214">
        <v>0</v>
      </c>
      <c r="F207" s="214">
        <v>26.54</v>
      </c>
      <c r="G207" s="214">
        <v>20</v>
      </c>
      <c r="H207" s="214">
        <v>20</v>
      </c>
      <c r="I207" s="214">
        <v>20</v>
      </c>
    </row>
    <row r="208" spans="1:9" s="150" customFormat="1" x14ac:dyDescent="0.25">
      <c r="A208" s="163"/>
      <c r="B208" s="164">
        <v>329</v>
      </c>
      <c r="C208" s="176"/>
      <c r="D208" s="166" t="s">
        <v>96</v>
      </c>
      <c r="E208" s="222">
        <f>SUM(E209:E213)</f>
        <v>434.95000000000005</v>
      </c>
      <c r="F208" s="222">
        <f t="shared" ref="F208:G208" si="62">SUM(F209:F213)</f>
        <v>265.45</v>
      </c>
      <c r="G208" s="222">
        <f t="shared" si="62"/>
        <v>285</v>
      </c>
      <c r="H208" s="222">
        <f t="shared" ref="H208:I208" si="63">SUM(H209:H213)</f>
        <v>285</v>
      </c>
      <c r="I208" s="222">
        <f t="shared" si="63"/>
        <v>285</v>
      </c>
    </row>
    <row r="209" spans="1:9" x14ac:dyDescent="0.25">
      <c r="A209" s="56"/>
      <c r="B209" s="57">
        <v>3293</v>
      </c>
      <c r="C209" s="58"/>
      <c r="D209" s="51" t="s">
        <v>98</v>
      </c>
      <c r="E209" s="214">
        <v>405.92</v>
      </c>
      <c r="F209" s="214">
        <v>265.45</v>
      </c>
      <c r="G209" s="214">
        <v>285</v>
      </c>
      <c r="H209" s="214">
        <v>285</v>
      </c>
      <c r="I209" s="214">
        <v>285</v>
      </c>
    </row>
    <row r="210" spans="1:9" x14ac:dyDescent="0.25">
      <c r="A210" s="56"/>
      <c r="B210" s="57">
        <v>3294</v>
      </c>
      <c r="C210" s="58"/>
      <c r="D210" s="51" t="s">
        <v>142</v>
      </c>
      <c r="E210" s="214">
        <v>29.03</v>
      </c>
      <c r="F210" s="214">
        <v>0</v>
      </c>
      <c r="G210" s="214">
        <v>0</v>
      </c>
      <c r="H210" s="214">
        <v>0</v>
      </c>
      <c r="I210" s="214">
        <v>0</v>
      </c>
    </row>
    <row r="211" spans="1:9" x14ac:dyDescent="0.25">
      <c r="A211" s="56"/>
      <c r="B211" s="57">
        <v>3295</v>
      </c>
      <c r="C211" s="58"/>
      <c r="D211" s="51" t="s">
        <v>143</v>
      </c>
      <c r="E211" s="214">
        <v>0</v>
      </c>
      <c r="F211" s="214">
        <v>0</v>
      </c>
      <c r="G211" s="214">
        <v>0</v>
      </c>
      <c r="H211" s="214">
        <v>0</v>
      </c>
      <c r="I211" s="214">
        <v>0</v>
      </c>
    </row>
    <row r="212" spans="1:9" x14ac:dyDescent="0.25">
      <c r="A212" s="56"/>
      <c r="B212" s="57">
        <v>3296</v>
      </c>
      <c r="C212" s="58"/>
      <c r="D212" s="51" t="s">
        <v>144</v>
      </c>
      <c r="E212" s="214">
        <v>0</v>
      </c>
      <c r="F212" s="214">
        <v>0</v>
      </c>
      <c r="G212" s="214">
        <v>0</v>
      </c>
      <c r="H212" s="214">
        <v>0</v>
      </c>
      <c r="I212" s="214">
        <v>0</v>
      </c>
    </row>
    <row r="213" spans="1:9" ht="14.25" customHeight="1" x14ac:dyDescent="0.25">
      <c r="A213" s="56"/>
      <c r="B213" s="57">
        <v>3299</v>
      </c>
      <c r="C213" s="58"/>
      <c r="D213" s="51" t="s">
        <v>96</v>
      </c>
      <c r="E213" s="214">
        <v>0</v>
      </c>
      <c r="F213" s="214">
        <v>0</v>
      </c>
      <c r="G213" s="214">
        <v>0</v>
      </c>
      <c r="H213" s="214">
        <v>0</v>
      </c>
      <c r="I213" s="214">
        <v>0</v>
      </c>
    </row>
    <row r="214" spans="1:9" s="87" customFormat="1" x14ac:dyDescent="0.25">
      <c r="A214" s="83"/>
      <c r="B214" s="84">
        <v>34</v>
      </c>
      <c r="C214" s="94"/>
      <c r="D214" s="86" t="s">
        <v>145</v>
      </c>
      <c r="E214" s="230">
        <f>E215</f>
        <v>149.80000000000001</v>
      </c>
      <c r="F214" s="230">
        <f t="shared" ref="F214:I214" si="64">F215</f>
        <v>0</v>
      </c>
      <c r="G214" s="230">
        <f t="shared" si="64"/>
        <v>0</v>
      </c>
      <c r="H214" s="230">
        <f t="shared" si="64"/>
        <v>0</v>
      </c>
      <c r="I214" s="230">
        <f t="shared" si="64"/>
        <v>0</v>
      </c>
    </row>
    <row r="215" spans="1:9" s="150" customFormat="1" x14ac:dyDescent="0.25">
      <c r="A215" s="163"/>
      <c r="B215" s="164">
        <v>343</v>
      </c>
      <c r="C215" s="176"/>
      <c r="D215" s="177" t="s">
        <v>102</v>
      </c>
      <c r="E215" s="222">
        <f>E217+E216</f>
        <v>149.80000000000001</v>
      </c>
      <c r="F215" s="222">
        <f t="shared" ref="F215:G215" si="65">F217+F216</f>
        <v>0</v>
      </c>
      <c r="G215" s="222">
        <f t="shared" si="65"/>
        <v>0</v>
      </c>
      <c r="H215" s="222">
        <f t="shared" ref="H215:I215" si="66">H217+H216</f>
        <v>0</v>
      </c>
      <c r="I215" s="222">
        <f t="shared" si="66"/>
        <v>0</v>
      </c>
    </row>
    <row r="216" spans="1:9" ht="16.5" customHeight="1" x14ac:dyDescent="0.25">
      <c r="A216" s="56"/>
      <c r="B216" s="57">
        <v>3431</v>
      </c>
      <c r="C216" s="58"/>
      <c r="D216" s="51" t="s">
        <v>146</v>
      </c>
      <c r="E216" s="214">
        <v>145.11000000000001</v>
      </c>
      <c r="F216" s="214">
        <v>0</v>
      </c>
      <c r="G216" s="214">
        <v>0</v>
      </c>
      <c r="H216" s="214">
        <v>0</v>
      </c>
      <c r="I216" s="214">
        <v>0</v>
      </c>
    </row>
    <row r="217" spans="1:9" x14ac:dyDescent="0.25">
      <c r="A217" s="56"/>
      <c r="B217" s="57">
        <v>3433</v>
      </c>
      <c r="C217" s="58"/>
      <c r="D217" s="51" t="s">
        <v>147</v>
      </c>
      <c r="E217" s="214">
        <v>4.6900000000000004</v>
      </c>
      <c r="F217" s="214">
        <v>0</v>
      </c>
      <c r="G217" s="214">
        <v>0</v>
      </c>
      <c r="H217" s="214">
        <v>0</v>
      </c>
      <c r="I217" s="214">
        <v>0</v>
      </c>
    </row>
    <row r="218" spans="1:9" x14ac:dyDescent="0.25">
      <c r="A218" s="243"/>
      <c r="B218" s="135">
        <v>4</v>
      </c>
      <c r="C218" s="244"/>
      <c r="D218" s="136" t="s">
        <v>26</v>
      </c>
      <c r="E218" s="217">
        <f>E219</f>
        <v>1456.37</v>
      </c>
      <c r="F218" s="217">
        <f t="shared" ref="F218:I219" si="67">F219</f>
        <v>0</v>
      </c>
      <c r="G218" s="217">
        <f t="shared" si="67"/>
        <v>0</v>
      </c>
      <c r="H218" s="217">
        <f t="shared" si="67"/>
        <v>0</v>
      </c>
      <c r="I218" s="217">
        <f t="shared" si="67"/>
        <v>0</v>
      </c>
    </row>
    <row r="219" spans="1:9" ht="25.5" x14ac:dyDescent="0.25">
      <c r="A219" s="241"/>
      <c r="B219" s="245">
        <v>42</v>
      </c>
      <c r="C219" s="242"/>
      <c r="D219" s="156" t="s">
        <v>199</v>
      </c>
      <c r="E219" s="230">
        <f>E220</f>
        <v>1456.37</v>
      </c>
      <c r="F219" s="230">
        <f t="shared" si="67"/>
        <v>0</v>
      </c>
      <c r="G219" s="230">
        <f t="shared" si="67"/>
        <v>0</v>
      </c>
      <c r="H219" s="230">
        <f t="shared" si="67"/>
        <v>0</v>
      </c>
      <c r="I219" s="230">
        <f t="shared" si="67"/>
        <v>0</v>
      </c>
    </row>
    <row r="220" spans="1:9" x14ac:dyDescent="0.25">
      <c r="A220" s="154"/>
      <c r="B220" s="245">
        <v>422</v>
      </c>
      <c r="C220" s="155"/>
      <c r="D220" s="156" t="s">
        <v>164</v>
      </c>
      <c r="E220" s="230">
        <f>SUM(E221+E222)</f>
        <v>1456.37</v>
      </c>
      <c r="F220" s="230">
        <f t="shared" ref="F220:G220" si="68">SUM(F221+F222)</f>
        <v>0</v>
      </c>
      <c r="G220" s="230">
        <f t="shared" si="68"/>
        <v>0</v>
      </c>
      <c r="H220" s="230">
        <f t="shared" ref="H220:I220" si="69">SUM(H221+H222)</f>
        <v>0</v>
      </c>
      <c r="I220" s="230">
        <f t="shared" si="69"/>
        <v>0</v>
      </c>
    </row>
    <row r="221" spans="1:9" x14ac:dyDescent="0.25">
      <c r="A221" s="74"/>
      <c r="B221" s="77">
        <v>4221</v>
      </c>
      <c r="C221" s="76"/>
      <c r="D221" s="78" t="s">
        <v>165</v>
      </c>
      <c r="E221" s="214">
        <v>1124.53</v>
      </c>
      <c r="F221" s="214">
        <v>0</v>
      </c>
      <c r="G221" s="214">
        <v>0</v>
      </c>
      <c r="H221" s="214">
        <v>0</v>
      </c>
      <c r="I221" s="214">
        <v>0</v>
      </c>
    </row>
    <row r="222" spans="1:9" x14ac:dyDescent="0.25">
      <c r="A222" s="74"/>
      <c r="B222" s="75">
        <v>4227</v>
      </c>
      <c r="C222" s="76"/>
      <c r="D222" s="60" t="s">
        <v>216</v>
      </c>
      <c r="E222" s="214">
        <v>331.84</v>
      </c>
      <c r="F222" s="214">
        <v>0</v>
      </c>
      <c r="G222" s="214">
        <v>0</v>
      </c>
      <c r="H222" s="214">
        <v>0</v>
      </c>
      <c r="I222" s="214">
        <v>0</v>
      </c>
    </row>
    <row r="223" spans="1:9" s="114" customFormat="1" ht="26.25" x14ac:dyDescent="0.25">
      <c r="A223" s="110" t="s">
        <v>104</v>
      </c>
      <c r="B223" s="111"/>
      <c r="C223" s="112"/>
      <c r="D223" s="113" t="s">
        <v>148</v>
      </c>
      <c r="E223" s="234">
        <f>E225</f>
        <v>975422.25</v>
      </c>
      <c r="F223" s="235"/>
      <c r="G223" s="235"/>
      <c r="H223" s="235"/>
      <c r="I223" s="235"/>
    </row>
    <row r="224" spans="1:9" s="114" customFormat="1" x14ac:dyDescent="0.25">
      <c r="A224" s="67" t="s">
        <v>217</v>
      </c>
      <c r="B224" s="72"/>
      <c r="C224" s="73"/>
      <c r="D224" s="196" t="s">
        <v>218</v>
      </c>
      <c r="E224" s="214"/>
      <c r="F224" s="215"/>
      <c r="G224" s="215"/>
      <c r="H224" s="215"/>
      <c r="I224" s="215"/>
    </row>
    <row r="225" spans="1:9" s="80" customFormat="1" x14ac:dyDescent="0.25">
      <c r="A225" s="130"/>
      <c r="B225" s="139">
        <v>3</v>
      </c>
      <c r="C225" s="140"/>
      <c r="D225" s="141" t="s">
        <v>24</v>
      </c>
      <c r="E225" s="217">
        <f>E226+E234</f>
        <v>975422.25</v>
      </c>
      <c r="F225" s="217">
        <f>F226+F234</f>
        <v>873754.46</v>
      </c>
      <c r="G225" s="217">
        <f>G226+G234</f>
        <v>1042187.2699999999</v>
      </c>
      <c r="H225" s="217">
        <f t="shared" ref="H225:I225" si="70">H226+H234</f>
        <v>1042187.2699999999</v>
      </c>
      <c r="I225" s="217">
        <f t="shared" si="70"/>
        <v>1042187.2699999999</v>
      </c>
    </row>
    <row r="226" spans="1:9" s="87" customFormat="1" x14ac:dyDescent="0.25">
      <c r="A226" s="83"/>
      <c r="B226" s="84">
        <v>31</v>
      </c>
      <c r="C226" s="94"/>
      <c r="D226" s="158" t="s">
        <v>25</v>
      </c>
      <c r="E226" s="230">
        <f>E227+E229+E231</f>
        <v>930469.55</v>
      </c>
      <c r="F226" s="230">
        <f>F227+F229+F231</f>
        <v>823266.7</v>
      </c>
      <c r="G226" s="230">
        <f>G227+G229+G231</f>
        <v>976754.91999999993</v>
      </c>
      <c r="H226" s="230">
        <f t="shared" ref="H226:I226" si="71">H227+H229+H231</f>
        <v>976754.91999999993</v>
      </c>
      <c r="I226" s="230">
        <f t="shared" si="71"/>
        <v>976754.91999999993</v>
      </c>
    </row>
    <row r="227" spans="1:9" s="150" customFormat="1" x14ac:dyDescent="0.25">
      <c r="A227" s="163"/>
      <c r="B227" s="164">
        <v>311</v>
      </c>
      <c r="C227" s="176"/>
      <c r="D227" s="166" t="s">
        <v>149</v>
      </c>
      <c r="E227" s="222">
        <f>E228</f>
        <v>763917.47</v>
      </c>
      <c r="F227" s="222">
        <f>F228</f>
        <v>680204.39</v>
      </c>
      <c r="G227" s="222">
        <f>G228</f>
        <v>802113.35</v>
      </c>
      <c r="H227" s="222">
        <f t="shared" ref="H227:I227" si="72">H228</f>
        <v>802113.35</v>
      </c>
      <c r="I227" s="222">
        <f t="shared" si="72"/>
        <v>802113.35</v>
      </c>
    </row>
    <row r="228" spans="1:9" x14ac:dyDescent="0.25">
      <c r="A228" s="56"/>
      <c r="B228" s="57">
        <v>3111</v>
      </c>
      <c r="C228" s="58"/>
      <c r="D228" s="60" t="s">
        <v>122</v>
      </c>
      <c r="E228" s="214">
        <v>763917.47</v>
      </c>
      <c r="F228" s="214">
        <v>680204.39</v>
      </c>
      <c r="G228" s="214">
        <v>802113.35</v>
      </c>
      <c r="H228" s="214">
        <v>802113.35</v>
      </c>
      <c r="I228" s="214">
        <v>802113.35</v>
      </c>
    </row>
    <row r="229" spans="1:9" s="150" customFormat="1" x14ac:dyDescent="0.25">
      <c r="A229" s="163"/>
      <c r="B229" s="164">
        <v>312</v>
      </c>
      <c r="C229" s="176"/>
      <c r="D229" s="166" t="s">
        <v>123</v>
      </c>
      <c r="E229" s="222">
        <f>E230</f>
        <v>39456.39</v>
      </c>
      <c r="F229" s="222">
        <f>F230</f>
        <v>34229.61</v>
      </c>
      <c r="G229" s="222">
        <f>G230</f>
        <v>41191.089999999997</v>
      </c>
      <c r="H229" s="222">
        <f t="shared" ref="H229:I229" si="73">H230</f>
        <v>41191.089999999997</v>
      </c>
      <c r="I229" s="222">
        <f t="shared" si="73"/>
        <v>41191.089999999997</v>
      </c>
    </row>
    <row r="230" spans="1:9" x14ac:dyDescent="0.25">
      <c r="A230" s="56"/>
      <c r="B230" s="57">
        <v>3121</v>
      </c>
      <c r="C230" s="58"/>
      <c r="D230" s="60" t="s">
        <v>123</v>
      </c>
      <c r="E230" s="214">
        <v>39456.39</v>
      </c>
      <c r="F230" s="214">
        <v>34229.61</v>
      </c>
      <c r="G230" s="214">
        <v>41191.089999999997</v>
      </c>
      <c r="H230" s="214">
        <v>41191.089999999997</v>
      </c>
      <c r="I230" s="214">
        <v>41191.089999999997</v>
      </c>
    </row>
    <row r="231" spans="1:9" s="150" customFormat="1" x14ac:dyDescent="0.25">
      <c r="A231" s="163"/>
      <c r="B231" s="164">
        <v>313</v>
      </c>
      <c r="C231" s="176"/>
      <c r="D231" s="166" t="s">
        <v>124</v>
      </c>
      <c r="E231" s="222">
        <f>E232+E233</f>
        <v>127095.69</v>
      </c>
      <c r="F231" s="222">
        <f>F232+F233</f>
        <v>108832.7</v>
      </c>
      <c r="G231" s="222">
        <f>G232+G233</f>
        <v>133450.48000000001</v>
      </c>
      <c r="H231" s="222">
        <f t="shared" ref="H231:I231" si="74">H232+H233</f>
        <v>133450.48000000001</v>
      </c>
      <c r="I231" s="222">
        <f t="shared" si="74"/>
        <v>133450.48000000001</v>
      </c>
    </row>
    <row r="232" spans="1:9" ht="15" customHeight="1" x14ac:dyDescent="0.25">
      <c r="A232" s="56"/>
      <c r="B232" s="57">
        <v>3132</v>
      </c>
      <c r="C232" s="58"/>
      <c r="D232" s="60" t="s">
        <v>150</v>
      </c>
      <c r="E232" s="214">
        <v>127095.69</v>
      </c>
      <c r="F232" s="214">
        <v>108832.7</v>
      </c>
      <c r="G232" s="214">
        <v>133450.48000000001</v>
      </c>
      <c r="H232" s="214">
        <v>133450.48000000001</v>
      </c>
      <c r="I232" s="214">
        <v>133450.48000000001</v>
      </c>
    </row>
    <row r="233" spans="1:9" ht="27" customHeight="1" x14ac:dyDescent="0.25">
      <c r="A233" s="56"/>
      <c r="B233" s="57">
        <v>3133</v>
      </c>
      <c r="C233" s="58"/>
      <c r="D233" s="60" t="s">
        <v>151</v>
      </c>
      <c r="E233" s="214">
        <v>0</v>
      </c>
      <c r="F233" s="214">
        <v>0</v>
      </c>
      <c r="G233" s="214">
        <v>0</v>
      </c>
      <c r="H233" s="214">
        <v>0</v>
      </c>
      <c r="I233" s="214">
        <v>0</v>
      </c>
    </row>
    <row r="234" spans="1:9" s="87" customFormat="1" x14ac:dyDescent="0.25">
      <c r="A234" s="83"/>
      <c r="B234" s="84">
        <v>32</v>
      </c>
      <c r="C234" s="94"/>
      <c r="D234" s="158" t="s">
        <v>43</v>
      </c>
      <c r="E234" s="230">
        <f>E235+E237</f>
        <v>44952.7</v>
      </c>
      <c r="F234" s="230">
        <f>F235+F237</f>
        <v>50487.76</v>
      </c>
      <c r="G234" s="230">
        <f>G235+G237</f>
        <v>65432.35</v>
      </c>
      <c r="H234" s="230">
        <f t="shared" ref="H234:I234" si="75">H235+H237</f>
        <v>65432.35</v>
      </c>
      <c r="I234" s="230">
        <f t="shared" si="75"/>
        <v>65432.35</v>
      </c>
    </row>
    <row r="235" spans="1:9" s="150" customFormat="1" ht="17.25" customHeight="1" x14ac:dyDescent="0.25">
      <c r="A235" s="163"/>
      <c r="B235" s="164">
        <v>321</v>
      </c>
      <c r="C235" s="176"/>
      <c r="D235" s="166" t="s">
        <v>78</v>
      </c>
      <c r="E235" s="222">
        <f>E236</f>
        <v>42235.199999999997</v>
      </c>
      <c r="F235" s="222">
        <f>F236</f>
        <v>47780.21</v>
      </c>
      <c r="G235" s="222">
        <f>G236</f>
        <v>62114.28</v>
      </c>
      <c r="H235" s="222">
        <f t="shared" ref="H235:I235" si="76">H236</f>
        <v>62114.28</v>
      </c>
      <c r="I235" s="222">
        <f t="shared" si="76"/>
        <v>62114.28</v>
      </c>
    </row>
    <row r="236" spans="1:9" ht="16.5" customHeight="1" x14ac:dyDescent="0.25">
      <c r="A236" s="56"/>
      <c r="B236" s="57">
        <v>3212</v>
      </c>
      <c r="C236" s="58"/>
      <c r="D236" s="60" t="s">
        <v>198</v>
      </c>
      <c r="E236" s="214">
        <v>42235.199999999997</v>
      </c>
      <c r="F236" s="214">
        <v>47780.21</v>
      </c>
      <c r="G236" s="214">
        <v>62114.28</v>
      </c>
      <c r="H236" s="214">
        <v>62114.28</v>
      </c>
      <c r="I236" s="214">
        <v>62114.28</v>
      </c>
    </row>
    <row r="237" spans="1:9" s="150" customFormat="1" ht="18.75" customHeight="1" x14ac:dyDescent="0.25">
      <c r="A237" s="163"/>
      <c r="B237" s="164">
        <v>329</v>
      </c>
      <c r="C237" s="176"/>
      <c r="D237" s="166" t="s">
        <v>96</v>
      </c>
      <c r="E237" s="222">
        <f>E238</f>
        <v>2717.5</v>
      </c>
      <c r="F237" s="222">
        <f>F238</f>
        <v>2707.55</v>
      </c>
      <c r="G237" s="222">
        <f>G238</f>
        <v>3318.07</v>
      </c>
      <c r="H237" s="222">
        <f t="shared" ref="H237:I237" si="77">H238</f>
        <v>3318.07</v>
      </c>
      <c r="I237" s="222">
        <f t="shared" si="77"/>
        <v>3318.07</v>
      </c>
    </row>
    <row r="238" spans="1:9" x14ac:dyDescent="0.25">
      <c r="A238" s="56"/>
      <c r="B238" s="57">
        <v>3295</v>
      </c>
      <c r="C238" s="58"/>
      <c r="D238" s="60" t="s">
        <v>152</v>
      </c>
      <c r="E238" s="214">
        <v>2717.5</v>
      </c>
      <c r="F238" s="214">
        <v>2707.55</v>
      </c>
      <c r="G238" s="214">
        <v>3318.07</v>
      </c>
      <c r="H238" s="214">
        <v>3318.07</v>
      </c>
      <c r="I238" s="214">
        <v>3318.07</v>
      </c>
    </row>
    <row r="239" spans="1:9" s="114" customFormat="1" x14ac:dyDescent="0.25">
      <c r="A239" s="110" t="s">
        <v>132</v>
      </c>
      <c r="B239" s="111"/>
      <c r="C239" s="112"/>
      <c r="D239" s="113" t="s">
        <v>114</v>
      </c>
      <c r="E239" s="234">
        <f>E240</f>
        <v>0</v>
      </c>
      <c r="F239" s="234">
        <f t="shared" ref="F239:G240" si="78">F240</f>
        <v>132.72</v>
      </c>
      <c r="G239" s="234">
        <f t="shared" si="78"/>
        <v>0</v>
      </c>
      <c r="H239" s="234">
        <f t="shared" ref="H239:H240" si="79">H240</f>
        <v>0</v>
      </c>
      <c r="I239" s="234">
        <f t="shared" ref="I239:I240" si="80">I240</f>
        <v>0</v>
      </c>
    </row>
    <row r="240" spans="1:9" s="80" customFormat="1" x14ac:dyDescent="0.25">
      <c r="A240" s="130"/>
      <c r="B240" s="139">
        <v>3</v>
      </c>
      <c r="C240" s="132"/>
      <c r="D240" s="79" t="s">
        <v>24</v>
      </c>
      <c r="E240" s="217">
        <f>E241</f>
        <v>0</v>
      </c>
      <c r="F240" s="217">
        <f t="shared" si="78"/>
        <v>132.72</v>
      </c>
      <c r="G240" s="217">
        <f t="shared" si="78"/>
        <v>0</v>
      </c>
      <c r="H240" s="217">
        <f t="shared" si="79"/>
        <v>0</v>
      </c>
      <c r="I240" s="217">
        <f t="shared" si="80"/>
        <v>0</v>
      </c>
    </row>
    <row r="241" spans="1:9" s="87" customFormat="1" x14ac:dyDescent="0.25">
      <c r="A241" s="83"/>
      <c r="B241" s="84">
        <v>32</v>
      </c>
      <c r="C241" s="85"/>
      <c r="D241" s="95" t="s">
        <v>43</v>
      </c>
      <c r="E241" s="230">
        <f>E242+E246+E250+E252</f>
        <v>0</v>
      </c>
      <c r="F241" s="230">
        <f t="shared" ref="F241:G241" si="81">F242+F246+F250+F252</f>
        <v>132.72</v>
      </c>
      <c r="G241" s="230">
        <f t="shared" si="81"/>
        <v>0</v>
      </c>
      <c r="H241" s="230">
        <f t="shared" ref="H241" si="82">H242+H246+H250+H252</f>
        <v>0</v>
      </c>
      <c r="I241" s="230">
        <f t="shared" ref="I241" si="83">I242+I246+I250+I252</f>
        <v>0</v>
      </c>
    </row>
    <row r="242" spans="1:9" s="150" customFormat="1" x14ac:dyDescent="0.25">
      <c r="A242" s="163"/>
      <c r="B242" s="164">
        <v>321</v>
      </c>
      <c r="C242" s="165"/>
      <c r="D242" s="149" t="s">
        <v>78</v>
      </c>
      <c r="E242" s="222">
        <f>E243+E244+E245</f>
        <v>0</v>
      </c>
      <c r="F242" s="222">
        <f t="shared" ref="F242:G242" si="84">F243+F244+F245</f>
        <v>0</v>
      </c>
      <c r="G242" s="222">
        <f t="shared" si="84"/>
        <v>0</v>
      </c>
      <c r="H242" s="222">
        <f t="shared" ref="H242" si="85">H243+H244+H245</f>
        <v>0</v>
      </c>
      <c r="I242" s="222">
        <f t="shared" ref="I242" si="86">I243+I244+I245</f>
        <v>0</v>
      </c>
    </row>
    <row r="243" spans="1:9" x14ac:dyDescent="0.25">
      <c r="A243" s="56"/>
      <c r="B243" s="57">
        <v>3211</v>
      </c>
      <c r="C243" s="58"/>
      <c r="D243" s="51" t="s">
        <v>79</v>
      </c>
      <c r="E243" s="214">
        <v>0</v>
      </c>
      <c r="F243" s="214">
        <v>0</v>
      </c>
      <c r="G243" s="214">
        <v>0</v>
      </c>
      <c r="H243" s="214">
        <v>0</v>
      </c>
      <c r="I243" s="214">
        <v>0</v>
      </c>
    </row>
    <row r="244" spans="1:9" x14ac:dyDescent="0.25">
      <c r="A244" s="56"/>
      <c r="B244" s="57">
        <v>3213</v>
      </c>
      <c r="C244" s="58"/>
      <c r="D244" s="51" t="s">
        <v>80</v>
      </c>
      <c r="E244" s="214">
        <v>0</v>
      </c>
      <c r="F244" s="214">
        <v>0</v>
      </c>
      <c r="G244" s="214">
        <v>0</v>
      </c>
      <c r="H244" s="214">
        <v>0</v>
      </c>
      <c r="I244" s="214">
        <v>0</v>
      </c>
    </row>
    <row r="245" spans="1:9" ht="14.25" customHeight="1" x14ac:dyDescent="0.25">
      <c r="A245" s="56"/>
      <c r="B245" s="57">
        <v>3214</v>
      </c>
      <c r="C245" s="58"/>
      <c r="D245" s="51" t="s">
        <v>81</v>
      </c>
      <c r="E245" s="214">
        <v>0</v>
      </c>
      <c r="F245" s="214">
        <v>0</v>
      </c>
      <c r="G245" s="214">
        <v>0</v>
      </c>
      <c r="H245" s="214">
        <v>0</v>
      </c>
      <c r="I245" s="214">
        <v>0</v>
      </c>
    </row>
    <row r="246" spans="1:9" s="150" customFormat="1" x14ac:dyDescent="0.25">
      <c r="A246" s="163"/>
      <c r="B246" s="164">
        <v>322</v>
      </c>
      <c r="C246" s="165"/>
      <c r="D246" s="149" t="s">
        <v>82</v>
      </c>
      <c r="E246" s="222">
        <f>E247+E248+E249</f>
        <v>0</v>
      </c>
      <c r="F246" s="222">
        <f t="shared" ref="F246:G246" si="87">F247+F248+F249</f>
        <v>0</v>
      </c>
      <c r="G246" s="222">
        <f t="shared" si="87"/>
        <v>0</v>
      </c>
      <c r="H246" s="222">
        <f t="shared" ref="H246" si="88">H247+H248+H249</f>
        <v>0</v>
      </c>
      <c r="I246" s="222">
        <f t="shared" ref="I246" si="89">I247+I248+I249</f>
        <v>0</v>
      </c>
    </row>
    <row r="247" spans="1:9" x14ac:dyDescent="0.25">
      <c r="A247" s="56"/>
      <c r="B247" s="57">
        <v>3221</v>
      </c>
      <c r="C247" s="58"/>
      <c r="D247" s="55" t="s">
        <v>83</v>
      </c>
      <c r="E247" s="214">
        <v>0</v>
      </c>
      <c r="F247" s="214">
        <v>0</v>
      </c>
      <c r="G247" s="214">
        <v>0</v>
      </c>
      <c r="H247" s="214">
        <v>0</v>
      </c>
      <c r="I247" s="214">
        <v>0</v>
      </c>
    </row>
    <row r="248" spans="1:9" x14ac:dyDescent="0.25">
      <c r="A248" s="56"/>
      <c r="B248" s="57">
        <v>3222</v>
      </c>
      <c r="C248" s="58"/>
      <c r="D248" s="55" t="s">
        <v>116</v>
      </c>
      <c r="E248" s="214">
        <v>0</v>
      </c>
      <c r="F248" s="214">
        <v>0</v>
      </c>
      <c r="G248" s="214">
        <v>0</v>
      </c>
      <c r="H248" s="214">
        <v>0</v>
      </c>
      <c r="I248" s="214">
        <v>0</v>
      </c>
    </row>
    <row r="249" spans="1:9" x14ac:dyDescent="0.25">
      <c r="A249" s="56"/>
      <c r="B249" s="57">
        <v>3225</v>
      </c>
      <c r="C249" s="58"/>
      <c r="D249" s="55" t="s">
        <v>85</v>
      </c>
      <c r="E249" s="214">
        <v>0</v>
      </c>
      <c r="F249" s="214">
        <v>0</v>
      </c>
      <c r="G249" s="214">
        <v>0</v>
      </c>
      <c r="H249" s="214">
        <v>0</v>
      </c>
      <c r="I249" s="214">
        <v>0</v>
      </c>
    </row>
    <row r="250" spans="1:9" s="150" customFormat="1" x14ac:dyDescent="0.25">
      <c r="A250" s="163"/>
      <c r="B250" s="164">
        <v>323</v>
      </c>
      <c r="C250" s="165"/>
      <c r="D250" s="149" t="s">
        <v>87</v>
      </c>
      <c r="E250" s="222">
        <f>E251</f>
        <v>0</v>
      </c>
      <c r="F250" s="222">
        <f t="shared" ref="F250:G250" si="90">F251</f>
        <v>0</v>
      </c>
      <c r="G250" s="222">
        <f t="shared" si="90"/>
        <v>0</v>
      </c>
      <c r="H250" s="222">
        <f t="shared" ref="H250" si="91">H251</f>
        <v>0</v>
      </c>
      <c r="I250" s="222">
        <f t="shared" ref="I250" si="92">I251</f>
        <v>0</v>
      </c>
    </row>
    <row r="251" spans="1:9" x14ac:dyDescent="0.25">
      <c r="A251" s="56"/>
      <c r="B251" s="57">
        <v>3237</v>
      </c>
      <c r="C251" s="58"/>
      <c r="D251" s="60" t="s">
        <v>93</v>
      </c>
      <c r="E251" s="214">
        <v>0</v>
      </c>
      <c r="F251" s="214">
        <v>0</v>
      </c>
      <c r="G251" s="214">
        <v>0</v>
      </c>
      <c r="H251" s="214">
        <v>0</v>
      </c>
      <c r="I251" s="214">
        <v>0</v>
      </c>
    </row>
    <row r="252" spans="1:9" s="150" customFormat="1" ht="17.25" customHeight="1" x14ac:dyDescent="0.25">
      <c r="A252" s="163"/>
      <c r="B252" s="164">
        <v>329</v>
      </c>
      <c r="C252" s="176"/>
      <c r="D252" s="166" t="s">
        <v>96</v>
      </c>
      <c r="E252" s="222">
        <f>E253+E254</f>
        <v>0</v>
      </c>
      <c r="F252" s="222">
        <f t="shared" ref="F252:G252" si="93">F253+F254</f>
        <v>132.72</v>
      </c>
      <c r="G252" s="222">
        <f t="shared" si="93"/>
        <v>0</v>
      </c>
      <c r="H252" s="222">
        <f t="shared" ref="H252" si="94">H253+H254</f>
        <v>0</v>
      </c>
      <c r="I252" s="222">
        <f t="shared" ref="I252" si="95">I253+I254</f>
        <v>0</v>
      </c>
    </row>
    <row r="253" spans="1:9" x14ac:dyDescent="0.25">
      <c r="A253" s="56"/>
      <c r="B253" s="57">
        <v>3293</v>
      </c>
      <c r="C253" s="58"/>
      <c r="D253" s="60" t="s">
        <v>98</v>
      </c>
      <c r="E253" s="214">
        <v>0</v>
      </c>
      <c r="F253" s="214">
        <v>0</v>
      </c>
      <c r="G253" s="214">
        <v>0</v>
      </c>
      <c r="H253" s="214">
        <v>0</v>
      </c>
      <c r="I253" s="214">
        <v>0</v>
      </c>
    </row>
    <row r="254" spans="1:9" ht="15.75" customHeight="1" x14ac:dyDescent="0.25">
      <c r="A254" s="56"/>
      <c r="B254" s="57">
        <v>3299</v>
      </c>
      <c r="C254" s="58"/>
      <c r="D254" s="60" t="s">
        <v>96</v>
      </c>
      <c r="E254" s="214">
        <v>0</v>
      </c>
      <c r="F254" s="214">
        <v>132.72</v>
      </c>
      <c r="G254" s="214">
        <v>0</v>
      </c>
      <c r="H254" s="214">
        <v>0</v>
      </c>
      <c r="I254" s="214">
        <v>0</v>
      </c>
    </row>
    <row r="255" spans="1:9" s="114" customFormat="1" x14ac:dyDescent="0.25">
      <c r="A255" s="110" t="s">
        <v>113</v>
      </c>
      <c r="B255" s="111"/>
      <c r="C255" s="112"/>
      <c r="D255" s="113" t="s">
        <v>119</v>
      </c>
      <c r="E255" s="234">
        <f t="shared" ref="E255:I256" si="96">E256</f>
        <v>0</v>
      </c>
      <c r="F255" s="234">
        <f t="shared" si="96"/>
        <v>0</v>
      </c>
      <c r="G255" s="234">
        <f t="shared" si="96"/>
        <v>1990.84</v>
      </c>
      <c r="H255" s="234">
        <f t="shared" si="96"/>
        <v>1990.84</v>
      </c>
      <c r="I255" s="234">
        <f t="shared" si="96"/>
        <v>1990.84</v>
      </c>
    </row>
    <row r="256" spans="1:9" s="80" customFormat="1" x14ac:dyDescent="0.25">
      <c r="A256" s="130"/>
      <c r="B256" s="139">
        <v>3</v>
      </c>
      <c r="C256" s="132"/>
      <c r="D256" s="79" t="s">
        <v>24</v>
      </c>
      <c r="E256" s="217">
        <f t="shared" si="96"/>
        <v>0</v>
      </c>
      <c r="F256" s="217">
        <f t="shared" si="96"/>
        <v>0</v>
      </c>
      <c r="G256" s="217">
        <f t="shared" si="96"/>
        <v>1990.84</v>
      </c>
      <c r="H256" s="217">
        <f t="shared" si="96"/>
        <v>1990.84</v>
      </c>
      <c r="I256" s="217">
        <f t="shared" si="96"/>
        <v>1990.84</v>
      </c>
    </row>
    <row r="257" spans="1:9" s="87" customFormat="1" x14ac:dyDescent="0.25">
      <c r="A257" s="83"/>
      <c r="B257" s="84">
        <v>32</v>
      </c>
      <c r="C257" s="85"/>
      <c r="D257" s="95" t="s">
        <v>43</v>
      </c>
      <c r="E257" s="230">
        <f>E258+E262+E264</f>
        <v>0</v>
      </c>
      <c r="F257" s="230">
        <f>F258+F262+F264</f>
        <v>0</v>
      </c>
      <c r="G257" s="230">
        <f>G258+G262+G264</f>
        <v>1990.84</v>
      </c>
      <c r="H257" s="230">
        <f>H258+H262+H264</f>
        <v>1990.84</v>
      </c>
      <c r="I257" s="230">
        <f>I258+I262+I264</f>
        <v>1990.84</v>
      </c>
    </row>
    <row r="258" spans="1:9" s="150" customFormat="1" ht="15.75" customHeight="1" x14ac:dyDescent="0.25">
      <c r="A258" s="163"/>
      <c r="B258" s="164">
        <v>321</v>
      </c>
      <c r="C258" s="165"/>
      <c r="D258" s="149" t="s">
        <v>78</v>
      </c>
      <c r="E258" s="222">
        <f>E259+E260+E261</f>
        <v>0</v>
      </c>
      <c r="F258" s="222">
        <f>F259+F260+F261</f>
        <v>0</v>
      </c>
      <c r="G258" s="222">
        <f>G259+G260+G261</f>
        <v>0</v>
      </c>
      <c r="H258" s="222">
        <f>H259+H260+H261</f>
        <v>0</v>
      </c>
      <c r="I258" s="222">
        <f>I259+I260+I261</f>
        <v>0</v>
      </c>
    </row>
    <row r="259" spans="1:9" x14ac:dyDescent="0.25">
      <c r="A259" s="56"/>
      <c r="B259" s="57">
        <v>3211</v>
      </c>
      <c r="C259" s="58"/>
      <c r="D259" s="51" t="s">
        <v>79</v>
      </c>
      <c r="E259" s="214">
        <v>0</v>
      </c>
      <c r="F259" s="214">
        <v>0</v>
      </c>
      <c r="G259" s="214">
        <v>0</v>
      </c>
      <c r="H259" s="214">
        <v>0</v>
      </c>
      <c r="I259" s="214">
        <v>0</v>
      </c>
    </row>
    <row r="260" spans="1:9" x14ac:dyDescent="0.25">
      <c r="A260" s="56"/>
      <c r="B260" s="57">
        <v>3213</v>
      </c>
      <c r="C260" s="58"/>
      <c r="D260" s="51" t="s">
        <v>80</v>
      </c>
      <c r="E260" s="214">
        <v>0</v>
      </c>
      <c r="F260" s="214">
        <v>0</v>
      </c>
      <c r="G260" s="214">
        <v>0</v>
      </c>
      <c r="H260" s="214">
        <v>0</v>
      </c>
      <c r="I260" s="214">
        <v>0</v>
      </c>
    </row>
    <row r="261" spans="1:9" ht="17.25" customHeight="1" x14ac:dyDescent="0.25">
      <c r="A261" s="56"/>
      <c r="B261" s="57">
        <v>3214</v>
      </c>
      <c r="C261" s="58"/>
      <c r="D261" s="51" t="s">
        <v>81</v>
      </c>
      <c r="E261" s="214">
        <v>0</v>
      </c>
      <c r="F261" s="214">
        <v>0</v>
      </c>
      <c r="G261" s="214">
        <v>0</v>
      </c>
      <c r="H261" s="214">
        <v>0</v>
      </c>
      <c r="I261" s="214">
        <v>0</v>
      </c>
    </row>
    <row r="262" spans="1:9" s="150" customFormat="1" x14ac:dyDescent="0.25">
      <c r="A262" s="163"/>
      <c r="B262" s="164">
        <v>323</v>
      </c>
      <c r="C262" s="165"/>
      <c r="D262" s="149" t="s">
        <v>87</v>
      </c>
      <c r="E262" s="222">
        <f>E263</f>
        <v>0</v>
      </c>
      <c r="F262" s="222">
        <f>F263</f>
        <v>0</v>
      </c>
      <c r="G262" s="222">
        <f>G263</f>
        <v>0</v>
      </c>
      <c r="H262" s="222">
        <f>H263</f>
        <v>0</v>
      </c>
      <c r="I262" s="222">
        <f>I263</f>
        <v>0</v>
      </c>
    </row>
    <row r="263" spans="1:9" x14ac:dyDescent="0.25">
      <c r="A263" s="56"/>
      <c r="B263" s="57">
        <v>3231</v>
      </c>
      <c r="C263" s="58"/>
      <c r="D263" s="60" t="s">
        <v>88</v>
      </c>
      <c r="E263" s="214">
        <v>0</v>
      </c>
      <c r="F263" s="214">
        <v>0</v>
      </c>
      <c r="G263" s="214">
        <v>0</v>
      </c>
      <c r="H263" s="214">
        <v>0</v>
      </c>
      <c r="I263" s="214">
        <v>0</v>
      </c>
    </row>
    <row r="264" spans="1:9" s="150" customFormat="1" ht="16.5" customHeight="1" x14ac:dyDescent="0.25">
      <c r="A264" s="163"/>
      <c r="B264" s="164">
        <v>329</v>
      </c>
      <c r="C264" s="176"/>
      <c r="D264" s="166" t="s">
        <v>96</v>
      </c>
      <c r="E264" s="222">
        <f>E265</f>
        <v>0</v>
      </c>
      <c r="F264" s="222">
        <f>F265</f>
        <v>0</v>
      </c>
      <c r="G264" s="222">
        <f>G265</f>
        <v>1990.84</v>
      </c>
      <c r="H264" s="222">
        <f>H265</f>
        <v>1990.84</v>
      </c>
      <c r="I264" s="222">
        <f>I265</f>
        <v>1990.84</v>
      </c>
    </row>
    <row r="265" spans="1:9" ht="18" customHeight="1" x14ac:dyDescent="0.25">
      <c r="A265" s="56"/>
      <c r="B265" s="57">
        <v>3299</v>
      </c>
      <c r="C265" s="58"/>
      <c r="D265" s="60" t="s">
        <v>96</v>
      </c>
      <c r="E265" s="214">
        <v>0</v>
      </c>
      <c r="F265" s="214">
        <v>0</v>
      </c>
      <c r="G265" s="214">
        <v>1990.84</v>
      </c>
      <c r="H265" s="214">
        <v>1990.84</v>
      </c>
      <c r="I265" s="214">
        <v>1990.84</v>
      </c>
    </row>
    <row r="266" spans="1:9" ht="18" customHeight="1" x14ac:dyDescent="0.25">
      <c r="A266" s="110" t="s">
        <v>188</v>
      </c>
      <c r="B266" s="111"/>
      <c r="C266" s="112"/>
      <c r="D266" s="113" t="s">
        <v>189</v>
      </c>
      <c r="E266" s="234">
        <f t="shared" ref="E266:I266" si="97">E267</f>
        <v>67652.41</v>
      </c>
      <c r="F266" s="234">
        <f t="shared" si="97"/>
        <v>67652.41</v>
      </c>
      <c r="G266" s="234">
        <f t="shared" si="97"/>
        <v>67652.41</v>
      </c>
      <c r="H266" s="234">
        <f t="shared" si="97"/>
        <v>67652.41</v>
      </c>
      <c r="I266" s="234">
        <f t="shared" si="97"/>
        <v>67652.41</v>
      </c>
    </row>
    <row r="267" spans="1:9" ht="18" customHeight="1" x14ac:dyDescent="0.25">
      <c r="A267" s="130"/>
      <c r="B267" s="134">
        <v>3</v>
      </c>
      <c r="C267" s="132"/>
      <c r="D267" s="282" t="s">
        <v>24</v>
      </c>
      <c r="E267" s="217">
        <f>E268+E290</f>
        <v>67652.41</v>
      </c>
      <c r="F267" s="217">
        <f>F268+F290</f>
        <v>67652.41</v>
      </c>
      <c r="G267" s="217">
        <f>G268+G290</f>
        <v>67652.41</v>
      </c>
      <c r="H267" s="217">
        <f>H268+H290</f>
        <v>67652.41</v>
      </c>
      <c r="I267" s="217">
        <f>I268+I290</f>
        <v>67652.41</v>
      </c>
    </row>
    <row r="268" spans="1:9" ht="18" customHeight="1" x14ac:dyDescent="0.25">
      <c r="A268" s="154"/>
      <c r="B268" s="153">
        <v>32</v>
      </c>
      <c r="C268" s="155"/>
      <c r="D268" s="95" t="s">
        <v>43</v>
      </c>
      <c r="E268" s="230">
        <f>E269+E273</f>
        <v>67652.41</v>
      </c>
      <c r="F268" s="230">
        <f>F269+F273</f>
        <v>67652.41</v>
      </c>
      <c r="G268" s="230">
        <f>G269+G273</f>
        <v>67652.41</v>
      </c>
      <c r="H268" s="230">
        <f>H269+H273</f>
        <v>67652.41</v>
      </c>
      <c r="I268" s="230">
        <f>I269+I273</f>
        <v>67652.41</v>
      </c>
    </row>
    <row r="269" spans="1:9" ht="18" customHeight="1" x14ac:dyDescent="0.25">
      <c r="A269" s="163"/>
      <c r="B269" s="164">
        <v>322</v>
      </c>
      <c r="C269" s="165"/>
      <c r="D269" s="149" t="s">
        <v>82</v>
      </c>
      <c r="E269" s="222">
        <f>E270+E271+E272</f>
        <v>13782</v>
      </c>
      <c r="F269" s="222">
        <f>F270+F271+F272</f>
        <v>13782</v>
      </c>
      <c r="G269" s="222">
        <f>G270+G271+G272</f>
        <v>13782</v>
      </c>
      <c r="H269" s="222">
        <f>H270+H271+H272</f>
        <v>13782</v>
      </c>
      <c r="I269" s="222">
        <f>I270+I271+I272</f>
        <v>13782</v>
      </c>
    </row>
    <row r="270" spans="1:9" ht="18" customHeight="1" x14ac:dyDescent="0.25">
      <c r="A270" s="271"/>
      <c r="B270" s="59">
        <v>3221</v>
      </c>
      <c r="C270" s="272"/>
      <c r="D270" s="51" t="s">
        <v>115</v>
      </c>
      <c r="E270" s="214">
        <v>9294.4</v>
      </c>
      <c r="F270" s="214">
        <v>9294.4</v>
      </c>
      <c r="G270" s="214">
        <v>9294.4</v>
      </c>
      <c r="H270" s="214">
        <v>9294.4</v>
      </c>
      <c r="I270" s="214">
        <v>9294.4</v>
      </c>
    </row>
    <row r="271" spans="1:9" ht="18" customHeight="1" x14ac:dyDescent="0.25">
      <c r="A271" s="271"/>
      <c r="B271" s="59">
        <v>3222</v>
      </c>
      <c r="C271" s="272"/>
      <c r="D271" s="51" t="s">
        <v>116</v>
      </c>
      <c r="E271" s="214">
        <v>0</v>
      </c>
      <c r="F271" s="214">
        <v>0</v>
      </c>
      <c r="G271" s="214">
        <v>0</v>
      </c>
      <c r="H271" s="214">
        <v>0</v>
      </c>
      <c r="I271" s="214">
        <v>0</v>
      </c>
    </row>
    <row r="272" spans="1:9" ht="18" customHeight="1" x14ac:dyDescent="0.25">
      <c r="A272" s="271"/>
      <c r="B272" s="59">
        <v>3225</v>
      </c>
      <c r="C272" s="272"/>
      <c r="D272" s="51" t="s">
        <v>117</v>
      </c>
      <c r="E272" s="214">
        <v>4487.6000000000004</v>
      </c>
      <c r="F272" s="214">
        <v>4487.6000000000004</v>
      </c>
      <c r="G272" s="214">
        <v>4487.6000000000004</v>
      </c>
      <c r="H272" s="214">
        <v>4487.6000000000004</v>
      </c>
      <c r="I272" s="214">
        <v>4487.6000000000004</v>
      </c>
    </row>
    <row r="273" spans="1:9" ht="18" customHeight="1" x14ac:dyDescent="0.25">
      <c r="A273" s="163"/>
      <c r="B273" s="178">
        <v>323</v>
      </c>
      <c r="C273" s="165"/>
      <c r="D273" s="177" t="s">
        <v>87</v>
      </c>
      <c r="E273" s="222">
        <f>E274+E275</f>
        <v>53870.41</v>
      </c>
      <c r="F273" s="222">
        <f>F274+F275</f>
        <v>53870.41</v>
      </c>
      <c r="G273" s="222">
        <f>G274+G275</f>
        <v>53870.41</v>
      </c>
      <c r="H273" s="222">
        <f>H274+H275</f>
        <v>53870.41</v>
      </c>
      <c r="I273" s="222">
        <f>I274+I275</f>
        <v>53870.41</v>
      </c>
    </row>
    <row r="274" spans="1:9" ht="18" customHeight="1" x14ac:dyDescent="0.25">
      <c r="A274" s="271"/>
      <c r="B274" s="59">
        <v>3231</v>
      </c>
      <c r="C274" s="272"/>
      <c r="D274" s="51" t="s">
        <v>227</v>
      </c>
      <c r="E274" s="214">
        <v>52406.25</v>
      </c>
      <c r="F274" s="214">
        <v>52406.25</v>
      </c>
      <c r="G274" s="214">
        <v>52406.25</v>
      </c>
      <c r="H274" s="214">
        <v>52406.25</v>
      </c>
      <c r="I274" s="214">
        <v>52406.25</v>
      </c>
    </row>
    <row r="275" spans="1:9" ht="18" customHeight="1" x14ac:dyDescent="0.25">
      <c r="A275" s="271"/>
      <c r="B275" s="59">
        <v>3239</v>
      </c>
      <c r="C275" s="272"/>
      <c r="D275" s="51" t="s">
        <v>95</v>
      </c>
      <c r="E275" s="214">
        <v>1464.16</v>
      </c>
      <c r="F275" s="214">
        <v>1464.16</v>
      </c>
      <c r="G275" s="214">
        <v>1464.16</v>
      </c>
      <c r="H275" s="214">
        <v>1464.16</v>
      </c>
      <c r="I275" s="214">
        <v>1464.16</v>
      </c>
    </row>
    <row r="276" spans="1:9" s="114" customFormat="1" x14ac:dyDescent="0.25">
      <c r="A276" s="110" t="s">
        <v>121</v>
      </c>
      <c r="B276" s="111"/>
      <c r="C276" s="112"/>
      <c r="D276" s="113" t="s">
        <v>153</v>
      </c>
      <c r="E276" s="234">
        <f>SUM(E278+E284)</f>
        <v>32711.040000000001</v>
      </c>
      <c r="F276" s="234">
        <f t="shared" ref="F276:G276" si="98">SUM(F278+F284)</f>
        <v>33828.379999999997</v>
      </c>
      <c r="G276" s="234">
        <f t="shared" si="98"/>
        <v>49720.380000000005</v>
      </c>
      <c r="H276" s="234">
        <f t="shared" ref="H276:I276" si="99">SUM(H278+H284)</f>
        <v>49720.380000000005</v>
      </c>
      <c r="I276" s="234">
        <f t="shared" si="99"/>
        <v>49720.380000000005</v>
      </c>
    </row>
    <row r="277" spans="1:9" s="114" customFormat="1" x14ac:dyDescent="0.25">
      <c r="A277" s="67" t="s">
        <v>219</v>
      </c>
      <c r="B277" s="72"/>
      <c r="C277" s="73"/>
      <c r="D277" s="196" t="s">
        <v>220</v>
      </c>
      <c r="E277" s="214"/>
      <c r="F277" s="214"/>
      <c r="G277" s="214"/>
      <c r="H277" s="214"/>
      <c r="I277" s="214"/>
    </row>
    <row r="278" spans="1:9" s="114" customFormat="1" x14ac:dyDescent="0.25">
      <c r="A278" s="138"/>
      <c r="B278" s="139">
        <v>3</v>
      </c>
      <c r="C278" s="140"/>
      <c r="D278" s="209" t="s">
        <v>24</v>
      </c>
      <c r="E278" s="217">
        <f>E279</f>
        <v>17930.3</v>
      </c>
      <c r="F278" s="217">
        <f t="shared" ref="F278:I278" si="100">F279</f>
        <v>18565.259999999998</v>
      </c>
      <c r="G278" s="217">
        <f t="shared" si="100"/>
        <v>27549.27</v>
      </c>
      <c r="H278" s="217">
        <f t="shared" si="100"/>
        <v>27549.27</v>
      </c>
      <c r="I278" s="217">
        <f t="shared" si="100"/>
        <v>27549.27</v>
      </c>
    </row>
    <row r="279" spans="1:9" s="114" customFormat="1" x14ac:dyDescent="0.25">
      <c r="A279" s="202"/>
      <c r="B279" s="203">
        <v>32</v>
      </c>
      <c r="C279" s="204"/>
      <c r="D279" s="95" t="s">
        <v>43</v>
      </c>
      <c r="E279" s="230">
        <f>E280+E283+E290+E300</f>
        <v>17930.3</v>
      </c>
      <c r="F279" s="230">
        <f t="shared" ref="F279:G279" si="101">F280+F283+F290+F300</f>
        <v>18565.259999999998</v>
      </c>
      <c r="G279" s="230">
        <f t="shared" si="101"/>
        <v>27549.27</v>
      </c>
      <c r="H279" s="230">
        <f t="shared" ref="H279:I279" si="102">H280+H283+H290+H300</f>
        <v>27549.27</v>
      </c>
      <c r="I279" s="230">
        <f t="shared" si="102"/>
        <v>27549.27</v>
      </c>
    </row>
    <row r="280" spans="1:9" s="114" customFormat="1" x14ac:dyDescent="0.25">
      <c r="A280" s="163"/>
      <c r="B280" s="164">
        <v>322</v>
      </c>
      <c r="C280" s="165"/>
      <c r="D280" s="149" t="s">
        <v>82</v>
      </c>
      <c r="E280" s="222">
        <f>SUM(E281:E282)</f>
        <v>17930.3</v>
      </c>
      <c r="F280" s="222">
        <f t="shared" ref="F280:G280" si="103">SUM(F281:F282)</f>
        <v>18565.259999999998</v>
      </c>
      <c r="G280" s="222">
        <f t="shared" si="103"/>
        <v>27549.27</v>
      </c>
      <c r="H280" s="222">
        <f t="shared" ref="H280:I280" si="104">SUM(H281:H282)</f>
        <v>27549.27</v>
      </c>
      <c r="I280" s="222">
        <f t="shared" si="104"/>
        <v>27549.27</v>
      </c>
    </row>
    <row r="281" spans="1:9" s="114" customFormat="1" x14ac:dyDescent="0.25">
      <c r="A281" s="206"/>
      <c r="B281" s="207">
        <v>3221</v>
      </c>
      <c r="C281" s="208"/>
      <c r="D281" s="205" t="s">
        <v>83</v>
      </c>
      <c r="E281" s="214">
        <v>0</v>
      </c>
      <c r="F281" s="214">
        <v>597.25</v>
      </c>
      <c r="G281" s="214">
        <v>597.25</v>
      </c>
      <c r="H281" s="214">
        <v>597.25</v>
      </c>
      <c r="I281" s="214">
        <v>597.25</v>
      </c>
    </row>
    <row r="282" spans="1:9" s="114" customFormat="1" x14ac:dyDescent="0.25">
      <c r="A282" s="206"/>
      <c r="B282" s="207">
        <v>3222</v>
      </c>
      <c r="C282" s="208"/>
      <c r="D282" s="205" t="s">
        <v>116</v>
      </c>
      <c r="E282" s="214">
        <v>17930.3</v>
      </c>
      <c r="F282" s="214">
        <v>17968.009999999998</v>
      </c>
      <c r="G282" s="214">
        <v>26952.02</v>
      </c>
      <c r="H282" s="214">
        <v>26952.02</v>
      </c>
      <c r="I282" s="214">
        <v>26952.02</v>
      </c>
    </row>
    <row r="283" spans="1:9" s="114" customFormat="1" x14ac:dyDescent="0.25">
      <c r="A283" s="67" t="s">
        <v>217</v>
      </c>
      <c r="B283" s="72"/>
      <c r="C283" s="73"/>
      <c r="D283" s="196" t="s">
        <v>218</v>
      </c>
      <c r="E283" s="214"/>
      <c r="F283" s="214"/>
      <c r="G283" s="214"/>
      <c r="H283" s="214"/>
      <c r="I283" s="214"/>
    </row>
    <row r="284" spans="1:9" s="80" customFormat="1" x14ac:dyDescent="0.25">
      <c r="A284" s="138"/>
      <c r="B284" s="139">
        <v>3</v>
      </c>
      <c r="C284" s="140"/>
      <c r="D284" s="79" t="s">
        <v>24</v>
      </c>
      <c r="E284" s="217">
        <f>E285</f>
        <v>14780.74</v>
      </c>
      <c r="F284" s="217">
        <f t="shared" ref="F284:I284" si="105">F285</f>
        <v>15263.12</v>
      </c>
      <c r="G284" s="217">
        <f t="shared" si="105"/>
        <v>22171.11</v>
      </c>
      <c r="H284" s="217">
        <f t="shared" si="105"/>
        <v>22171.11</v>
      </c>
      <c r="I284" s="217">
        <f t="shared" si="105"/>
        <v>22171.11</v>
      </c>
    </row>
    <row r="285" spans="1:9" s="87" customFormat="1" x14ac:dyDescent="0.25">
      <c r="A285" s="93"/>
      <c r="B285" s="84">
        <v>32</v>
      </c>
      <c r="C285" s="94"/>
      <c r="D285" s="95" t="s">
        <v>43</v>
      </c>
      <c r="E285" s="230">
        <f>E286+E289+E296+E306</f>
        <v>14780.74</v>
      </c>
      <c r="F285" s="230">
        <f t="shared" ref="F285:G285" si="106">F286+F289+F296+F306</f>
        <v>15263.12</v>
      </c>
      <c r="G285" s="230">
        <f t="shared" si="106"/>
        <v>22171.11</v>
      </c>
      <c r="H285" s="230">
        <f t="shared" ref="H285:I285" si="107">H286+H289+H296+H306</f>
        <v>22171.11</v>
      </c>
      <c r="I285" s="230">
        <f t="shared" si="107"/>
        <v>22171.11</v>
      </c>
    </row>
    <row r="286" spans="1:9" s="150" customFormat="1" ht="18" customHeight="1" x14ac:dyDescent="0.25">
      <c r="A286" s="179"/>
      <c r="B286" s="164">
        <v>321</v>
      </c>
      <c r="C286" s="176"/>
      <c r="D286" s="149" t="s">
        <v>78</v>
      </c>
      <c r="E286" s="222">
        <f>E287+E288</f>
        <v>0</v>
      </c>
      <c r="F286" s="222">
        <f t="shared" ref="F286:G286" si="108">F287+F288</f>
        <v>0</v>
      </c>
      <c r="G286" s="222">
        <f t="shared" si="108"/>
        <v>0</v>
      </c>
      <c r="H286" s="222">
        <f t="shared" ref="H286:I286" si="109">H287+H288</f>
        <v>0</v>
      </c>
      <c r="I286" s="222">
        <f t="shared" si="109"/>
        <v>0</v>
      </c>
    </row>
    <row r="287" spans="1:9" x14ac:dyDescent="0.25">
      <c r="A287" s="56"/>
      <c r="B287" s="57">
        <v>3211</v>
      </c>
      <c r="C287" s="58"/>
      <c r="D287" s="51" t="s">
        <v>79</v>
      </c>
      <c r="E287" s="214">
        <v>0</v>
      </c>
      <c r="F287" s="214">
        <v>0</v>
      </c>
      <c r="G287" s="214">
        <v>0</v>
      </c>
      <c r="H287" s="214">
        <v>0</v>
      </c>
      <c r="I287" s="214">
        <v>0</v>
      </c>
    </row>
    <row r="288" spans="1:9" x14ac:dyDescent="0.25">
      <c r="A288" s="56"/>
      <c r="B288" s="57">
        <v>3213</v>
      </c>
      <c r="C288" s="58"/>
      <c r="D288" s="51" t="s">
        <v>80</v>
      </c>
      <c r="E288" s="214">
        <v>0</v>
      </c>
      <c r="F288" s="214">
        <v>0</v>
      </c>
      <c r="G288" s="214">
        <v>0</v>
      </c>
      <c r="H288" s="214">
        <v>0</v>
      </c>
      <c r="I288" s="214">
        <v>0</v>
      </c>
    </row>
    <row r="289" spans="1:9" s="150" customFormat="1" x14ac:dyDescent="0.25">
      <c r="A289" s="163"/>
      <c r="B289" s="164">
        <v>322</v>
      </c>
      <c r="C289" s="165"/>
      <c r="D289" s="149" t="s">
        <v>82</v>
      </c>
      <c r="E289" s="222">
        <f>SUM(E290:E295)</f>
        <v>14780.74</v>
      </c>
      <c r="F289" s="222">
        <f t="shared" ref="F289:G289" si="110">SUM(F290:F295)</f>
        <v>15263.12</v>
      </c>
      <c r="G289" s="222">
        <f t="shared" si="110"/>
        <v>22171.11</v>
      </c>
      <c r="H289" s="222">
        <f t="shared" ref="H289:I289" si="111">SUM(H290:H295)</f>
        <v>22171.11</v>
      </c>
      <c r="I289" s="222">
        <f t="shared" si="111"/>
        <v>22171.11</v>
      </c>
    </row>
    <row r="290" spans="1:9" x14ac:dyDescent="0.25">
      <c r="A290" s="56"/>
      <c r="B290" s="57">
        <v>3221</v>
      </c>
      <c r="C290" s="58"/>
      <c r="D290" s="55" t="s">
        <v>83</v>
      </c>
      <c r="E290" s="214">
        <v>0</v>
      </c>
      <c r="F290" s="214">
        <v>0</v>
      </c>
      <c r="G290" s="214">
        <v>0</v>
      </c>
      <c r="H290" s="214">
        <v>0</v>
      </c>
      <c r="I290" s="214">
        <v>0</v>
      </c>
    </row>
    <row r="291" spans="1:9" x14ac:dyDescent="0.25">
      <c r="A291" s="56"/>
      <c r="B291" s="57">
        <v>3222</v>
      </c>
      <c r="C291" s="58"/>
      <c r="D291" s="55" t="s">
        <v>116</v>
      </c>
      <c r="E291" s="214">
        <v>14780.74</v>
      </c>
      <c r="F291" s="214">
        <v>15263.12</v>
      </c>
      <c r="G291" s="214">
        <v>22171.11</v>
      </c>
      <c r="H291" s="214">
        <v>22171.11</v>
      </c>
      <c r="I291" s="214">
        <v>22171.11</v>
      </c>
    </row>
    <row r="292" spans="1:9" x14ac:dyDescent="0.25">
      <c r="A292" s="56"/>
      <c r="B292" s="57">
        <v>3223</v>
      </c>
      <c r="C292" s="58"/>
      <c r="D292" s="55" t="s">
        <v>84</v>
      </c>
      <c r="E292" s="214">
        <v>0</v>
      </c>
      <c r="F292" s="214">
        <v>0</v>
      </c>
      <c r="G292" s="214">
        <v>0</v>
      </c>
      <c r="H292" s="214">
        <v>0</v>
      </c>
      <c r="I292" s="214">
        <v>0</v>
      </c>
    </row>
    <row r="293" spans="1:9" ht="13.5" customHeight="1" x14ac:dyDescent="0.25">
      <c r="A293" s="56"/>
      <c r="B293" s="57">
        <v>3224</v>
      </c>
      <c r="C293" s="58"/>
      <c r="D293" s="55" t="s">
        <v>154</v>
      </c>
      <c r="E293" s="214">
        <v>0</v>
      </c>
      <c r="F293" s="214">
        <v>0</v>
      </c>
      <c r="G293" s="214">
        <v>0</v>
      </c>
      <c r="H293" s="214">
        <v>0</v>
      </c>
      <c r="I293" s="214">
        <v>0</v>
      </c>
    </row>
    <row r="294" spans="1:9" x14ac:dyDescent="0.25">
      <c r="A294" s="56"/>
      <c r="B294" s="57">
        <v>3225</v>
      </c>
      <c r="C294" s="58"/>
      <c r="D294" s="55" t="s">
        <v>85</v>
      </c>
      <c r="E294" s="214">
        <v>0</v>
      </c>
      <c r="F294" s="214">
        <v>0</v>
      </c>
      <c r="G294" s="214">
        <v>0</v>
      </c>
      <c r="H294" s="214">
        <v>0</v>
      </c>
      <c r="I294" s="214">
        <v>0</v>
      </c>
    </row>
    <row r="295" spans="1:9" ht="18" customHeight="1" x14ac:dyDescent="0.25">
      <c r="A295" s="56"/>
      <c r="B295" s="57">
        <v>3227</v>
      </c>
      <c r="C295" s="58"/>
      <c r="D295" s="60" t="s">
        <v>141</v>
      </c>
      <c r="E295" s="214">
        <v>0</v>
      </c>
      <c r="F295" s="214">
        <v>0</v>
      </c>
      <c r="G295" s="214">
        <v>0</v>
      </c>
      <c r="H295" s="214">
        <v>0</v>
      </c>
      <c r="I295" s="214">
        <v>0</v>
      </c>
    </row>
    <row r="296" spans="1:9" s="150" customFormat="1" x14ac:dyDescent="0.25">
      <c r="A296" s="163"/>
      <c r="B296" s="164">
        <v>323</v>
      </c>
      <c r="C296" s="165"/>
      <c r="D296" s="149" t="s">
        <v>87</v>
      </c>
      <c r="E296" s="222">
        <f>SUM(E297:E305)</f>
        <v>0</v>
      </c>
      <c r="F296" s="222">
        <f t="shared" ref="F296:G296" si="112">SUM(F297:F305)</f>
        <v>0</v>
      </c>
      <c r="G296" s="222">
        <f t="shared" si="112"/>
        <v>0</v>
      </c>
      <c r="H296" s="222">
        <f t="shared" ref="H296:I296" si="113">SUM(H297:H305)</f>
        <v>0</v>
      </c>
      <c r="I296" s="222">
        <f t="shared" si="113"/>
        <v>0</v>
      </c>
    </row>
    <row r="297" spans="1:9" x14ac:dyDescent="0.25">
      <c r="A297" s="56"/>
      <c r="B297" s="57">
        <v>3231</v>
      </c>
      <c r="C297" s="58"/>
      <c r="D297" s="51" t="s">
        <v>88</v>
      </c>
      <c r="E297" s="214">
        <v>0</v>
      </c>
      <c r="F297" s="214">
        <v>0</v>
      </c>
      <c r="G297" s="214">
        <v>0</v>
      </c>
      <c r="H297" s="214">
        <v>0</v>
      </c>
      <c r="I297" s="214">
        <v>0</v>
      </c>
    </row>
    <row r="298" spans="1:9" ht="17.25" customHeight="1" x14ac:dyDescent="0.25">
      <c r="A298" s="56"/>
      <c r="B298" s="57">
        <v>3232</v>
      </c>
      <c r="C298" s="58"/>
      <c r="D298" s="51" t="s">
        <v>108</v>
      </c>
      <c r="E298" s="214">
        <v>0</v>
      </c>
      <c r="F298" s="214">
        <v>0</v>
      </c>
      <c r="G298" s="214">
        <v>0</v>
      </c>
      <c r="H298" s="214">
        <v>0</v>
      </c>
      <c r="I298" s="214">
        <v>0</v>
      </c>
    </row>
    <row r="299" spans="1:9" x14ac:dyDescent="0.25">
      <c r="A299" s="56"/>
      <c r="B299" s="57">
        <v>3233</v>
      </c>
      <c r="C299" s="58"/>
      <c r="D299" s="51" t="s">
        <v>89</v>
      </c>
      <c r="E299" s="214">
        <v>0</v>
      </c>
      <c r="F299" s="214">
        <v>0</v>
      </c>
      <c r="G299" s="214">
        <v>0</v>
      </c>
      <c r="H299" s="214">
        <v>0</v>
      </c>
      <c r="I299" s="214">
        <v>0</v>
      </c>
    </row>
    <row r="300" spans="1:9" x14ac:dyDescent="0.25">
      <c r="A300" s="56"/>
      <c r="B300" s="57">
        <v>3234</v>
      </c>
      <c r="C300" s="58"/>
      <c r="D300" s="51" t="s">
        <v>90</v>
      </c>
      <c r="E300" s="214">
        <v>0</v>
      </c>
      <c r="F300" s="214">
        <v>0</v>
      </c>
      <c r="G300" s="214">
        <v>0</v>
      </c>
      <c r="H300" s="214">
        <v>0</v>
      </c>
      <c r="I300" s="214">
        <v>0</v>
      </c>
    </row>
    <row r="301" spans="1:9" x14ac:dyDescent="0.25">
      <c r="A301" s="56"/>
      <c r="B301" s="57">
        <v>3235</v>
      </c>
      <c r="C301" s="58"/>
      <c r="D301" s="51" t="s">
        <v>91</v>
      </c>
      <c r="E301" s="214">
        <v>0</v>
      </c>
      <c r="F301" s="214">
        <v>0</v>
      </c>
      <c r="G301" s="214">
        <v>0</v>
      </c>
      <c r="H301" s="214">
        <v>0</v>
      </c>
      <c r="I301" s="214">
        <v>0</v>
      </c>
    </row>
    <row r="302" spans="1:9" x14ac:dyDescent="0.25">
      <c r="A302" s="56"/>
      <c r="B302" s="57">
        <v>3236</v>
      </c>
      <c r="C302" s="58"/>
      <c r="D302" s="51" t="s">
        <v>92</v>
      </c>
      <c r="E302" s="214">
        <v>0</v>
      </c>
      <c r="F302" s="214">
        <v>0</v>
      </c>
      <c r="G302" s="214">
        <v>0</v>
      </c>
      <c r="H302" s="214">
        <v>0</v>
      </c>
      <c r="I302" s="214">
        <v>0</v>
      </c>
    </row>
    <row r="303" spans="1:9" x14ac:dyDescent="0.25">
      <c r="A303" s="56"/>
      <c r="B303" s="57">
        <v>3237</v>
      </c>
      <c r="C303" s="58"/>
      <c r="D303" s="51" t="s">
        <v>93</v>
      </c>
      <c r="E303" s="214">
        <v>0</v>
      </c>
      <c r="F303" s="214">
        <v>0</v>
      </c>
      <c r="G303" s="214">
        <v>0</v>
      </c>
      <c r="H303" s="214">
        <v>0</v>
      </c>
      <c r="I303" s="214">
        <v>0</v>
      </c>
    </row>
    <row r="304" spans="1:9" x14ac:dyDescent="0.25">
      <c r="A304" s="56"/>
      <c r="B304" s="57">
        <v>3238</v>
      </c>
      <c r="C304" s="58"/>
      <c r="D304" s="51" t="s">
        <v>94</v>
      </c>
      <c r="E304" s="214">
        <v>0</v>
      </c>
      <c r="F304" s="214">
        <v>0</v>
      </c>
      <c r="G304" s="214">
        <v>0</v>
      </c>
      <c r="H304" s="214">
        <v>0</v>
      </c>
      <c r="I304" s="214">
        <v>0</v>
      </c>
    </row>
    <row r="305" spans="1:9" x14ac:dyDescent="0.25">
      <c r="A305" s="56"/>
      <c r="B305" s="57">
        <v>3239</v>
      </c>
      <c r="C305" s="58"/>
      <c r="D305" s="51" t="s">
        <v>95</v>
      </c>
      <c r="E305" s="214">
        <v>0</v>
      </c>
      <c r="F305" s="214">
        <v>0</v>
      </c>
      <c r="G305" s="214">
        <v>0</v>
      </c>
      <c r="H305" s="214">
        <v>0</v>
      </c>
      <c r="I305" s="214">
        <v>0</v>
      </c>
    </row>
    <row r="306" spans="1:9" s="150" customFormat="1" ht="18" customHeight="1" x14ac:dyDescent="0.25">
      <c r="A306" s="163"/>
      <c r="B306" s="164">
        <v>329</v>
      </c>
      <c r="C306" s="176"/>
      <c r="D306" s="166" t="s">
        <v>96</v>
      </c>
      <c r="E306" s="222">
        <f>E307</f>
        <v>0</v>
      </c>
      <c r="F306" s="222">
        <f t="shared" ref="F306:I306" si="114">F307</f>
        <v>0</v>
      </c>
      <c r="G306" s="222">
        <f t="shared" si="114"/>
        <v>0</v>
      </c>
      <c r="H306" s="222">
        <f t="shared" si="114"/>
        <v>0</v>
      </c>
      <c r="I306" s="222">
        <f t="shared" si="114"/>
        <v>0</v>
      </c>
    </row>
    <row r="307" spans="1:9" ht="18" customHeight="1" x14ac:dyDescent="0.25">
      <c r="A307" s="56"/>
      <c r="B307" s="57">
        <v>3299</v>
      </c>
      <c r="C307" s="58"/>
      <c r="D307" s="60" t="s">
        <v>96</v>
      </c>
      <c r="E307" s="214">
        <v>0</v>
      </c>
      <c r="F307" s="214">
        <v>0</v>
      </c>
      <c r="G307" s="214">
        <v>0</v>
      </c>
      <c r="H307" s="214">
        <v>0</v>
      </c>
      <c r="I307" s="214">
        <v>0</v>
      </c>
    </row>
    <row r="308" spans="1:9" s="114" customFormat="1" x14ac:dyDescent="0.25">
      <c r="A308" s="110" t="s">
        <v>155</v>
      </c>
      <c r="B308" s="111"/>
      <c r="C308" s="112"/>
      <c r="D308" s="113" t="s">
        <v>156</v>
      </c>
      <c r="E308" s="234">
        <f>E309</f>
        <v>0</v>
      </c>
      <c r="F308" s="235"/>
      <c r="G308" s="235"/>
      <c r="H308" s="235"/>
      <c r="I308" s="236"/>
    </row>
    <row r="309" spans="1:9" s="80" customFormat="1" x14ac:dyDescent="0.25">
      <c r="A309" s="130"/>
      <c r="B309" s="142">
        <v>3</v>
      </c>
      <c r="C309" s="132"/>
      <c r="D309" s="137" t="s">
        <v>24</v>
      </c>
      <c r="E309" s="217">
        <f>E310+E315</f>
        <v>0</v>
      </c>
      <c r="F309" s="218"/>
      <c r="G309" s="218"/>
      <c r="H309" s="218"/>
      <c r="I309" s="219"/>
    </row>
    <row r="310" spans="1:9" s="87" customFormat="1" x14ac:dyDescent="0.25">
      <c r="A310" s="83"/>
      <c r="B310" s="159">
        <v>31</v>
      </c>
      <c r="C310" s="85"/>
      <c r="D310" s="157" t="s">
        <v>25</v>
      </c>
      <c r="E310" s="230">
        <f>E311+E313</f>
        <v>0</v>
      </c>
      <c r="F310" s="231"/>
      <c r="G310" s="231"/>
      <c r="H310" s="231"/>
      <c r="I310" s="232"/>
    </row>
    <row r="311" spans="1:9" s="150" customFormat="1" x14ac:dyDescent="0.25">
      <c r="A311" s="163"/>
      <c r="B311" s="183">
        <v>311</v>
      </c>
      <c r="C311" s="165"/>
      <c r="D311" s="181" t="s">
        <v>157</v>
      </c>
      <c r="E311" s="222">
        <f>E312</f>
        <v>0</v>
      </c>
      <c r="F311" s="223"/>
      <c r="G311" s="223"/>
      <c r="H311" s="223"/>
      <c r="I311" s="224"/>
    </row>
    <row r="312" spans="1:9" x14ac:dyDescent="0.25">
      <c r="A312" s="56"/>
      <c r="B312" s="65">
        <v>3111</v>
      </c>
      <c r="C312" s="58"/>
      <c r="D312" s="51" t="s">
        <v>158</v>
      </c>
      <c r="E312" s="214"/>
      <c r="F312" s="215"/>
      <c r="G312" s="215"/>
      <c r="H312" s="215"/>
      <c r="I312" s="216"/>
    </row>
    <row r="313" spans="1:9" s="150" customFormat="1" x14ac:dyDescent="0.25">
      <c r="A313" s="163"/>
      <c r="B313" s="183">
        <v>313</v>
      </c>
      <c r="C313" s="165"/>
      <c r="D313" s="181" t="s">
        <v>124</v>
      </c>
      <c r="E313" s="222">
        <f>E314</f>
        <v>0</v>
      </c>
      <c r="F313" s="223"/>
      <c r="G313" s="223"/>
      <c r="H313" s="223"/>
      <c r="I313" s="224"/>
    </row>
    <row r="314" spans="1:9" ht="17.25" customHeight="1" x14ac:dyDescent="0.25">
      <c r="A314" s="56"/>
      <c r="B314" s="65">
        <v>3132</v>
      </c>
      <c r="C314" s="58"/>
      <c r="D314" s="51" t="s">
        <v>159</v>
      </c>
      <c r="E314" s="214"/>
      <c r="F314" s="215"/>
      <c r="G314" s="215"/>
      <c r="H314" s="215"/>
      <c r="I314" s="216"/>
    </row>
    <row r="315" spans="1:9" s="87" customFormat="1" x14ac:dyDescent="0.25">
      <c r="A315" s="83"/>
      <c r="B315" s="159">
        <v>32</v>
      </c>
      <c r="C315" s="85"/>
      <c r="D315" s="157" t="s">
        <v>43</v>
      </c>
      <c r="E315" s="230">
        <f>E316+E320+E325+E330</f>
        <v>0</v>
      </c>
      <c r="F315" s="231"/>
      <c r="G315" s="231"/>
      <c r="H315" s="231"/>
      <c r="I315" s="232"/>
    </row>
    <row r="316" spans="1:9" s="150" customFormat="1" ht="18.75" customHeight="1" x14ac:dyDescent="0.25">
      <c r="A316" s="163"/>
      <c r="B316" s="183">
        <v>321</v>
      </c>
      <c r="C316" s="165"/>
      <c r="D316" s="181" t="s">
        <v>78</v>
      </c>
      <c r="E316" s="222">
        <f>E317+E318+E319</f>
        <v>0</v>
      </c>
      <c r="F316" s="223"/>
      <c r="G316" s="223"/>
      <c r="H316" s="223"/>
      <c r="I316" s="224"/>
    </row>
    <row r="317" spans="1:9" x14ac:dyDescent="0.25">
      <c r="A317" s="56"/>
      <c r="B317" s="65">
        <v>3211</v>
      </c>
      <c r="C317" s="58"/>
      <c r="D317" s="51" t="s">
        <v>79</v>
      </c>
      <c r="E317" s="214"/>
      <c r="F317" s="215"/>
      <c r="G317" s="215"/>
      <c r="H317" s="215"/>
      <c r="I317" s="216"/>
    </row>
    <row r="318" spans="1:9" x14ac:dyDescent="0.25">
      <c r="A318" s="56"/>
      <c r="B318" s="65">
        <v>3213</v>
      </c>
      <c r="C318" s="58"/>
      <c r="D318" s="51" t="s">
        <v>80</v>
      </c>
      <c r="E318" s="214"/>
      <c r="F318" s="215"/>
      <c r="G318" s="215"/>
      <c r="H318" s="215"/>
      <c r="I318" s="216"/>
    </row>
    <row r="319" spans="1:9" ht="18.75" customHeight="1" x14ac:dyDescent="0.25">
      <c r="A319" s="56"/>
      <c r="B319" s="65">
        <v>3214</v>
      </c>
      <c r="C319" s="58"/>
      <c r="D319" s="51" t="s">
        <v>81</v>
      </c>
      <c r="E319" s="214"/>
      <c r="F319" s="215"/>
      <c r="G319" s="215"/>
      <c r="H319" s="215"/>
      <c r="I319" s="216"/>
    </row>
    <row r="320" spans="1:9" s="150" customFormat="1" x14ac:dyDescent="0.25">
      <c r="A320" s="163"/>
      <c r="B320" s="184">
        <v>322</v>
      </c>
      <c r="C320" s="165"/>
      <c r="D320" s="177" t="s">
        <v>82</v>
      </c>
      <c r="E320" s="222">
        <f>E321+E322+E323+E324</f>
        <v>0</v>
      </c>
      <c r="F320" s="223"/>
      <c r="G320" s="223"/>
      <c r="H320" s="223"/>
      <c r="I320" s="224"/>
    </row>
    <row r="321" spans="1:9" ht="18.75" customHeight="1" x14ac:dyDescent="0.25">
      <c r="A321" s="56"/>
      <c r="B321" s="65">
        <v>3221</v>
      </c>
      <c r="C321" s="58"/>
      <c r="D321" s="51" t="s">
        <v>160</v>
      </c>
      <c r="E321" s="214"/>
      <c r="F321" s="215"/>
      <c r="G321" s="215"/>
      <c r="H321" s="215"/>
      <c r="I321" s="216"/>
    </row>
    <row r="322" spans="1:9" x14ac:dyDescent="0.25">
      <c r="A322" s="56"/>
      <c r="B322" s="65">
        <v>3222</v>
      </c>
      <c r="C322" s="58"/>
      <c r="D322" s="51" t="s">
        <v>116</v>
      </c>
      <c r="E322" s="214"/>
      <c r="F322" s="215"/>
      <c r="G322" s="215"/>
      <c r="H322" s="215"/>
      <c r="I322" s="216"/>
    </row>
    <row r="323" spans="1:9" x14ac:dyDescent="0.25">
      <c r="A323" s="56"/>
      <c r="B323" s="65">
        <v>3225</v>
      </c>
      <c r="C323" s="58"/>
      <c r="D323" s="51" t="s">
        <v>161</v>
      </c>
      <c r="E323" s="214"/>
      <c r="F323" s="215"/>
      <c r="G323" s="215"/>
      <c r="H323" s="215"/>
      <c r="I323" s="216"/>
    </row>
    <row r="324" spans="1:9" x14ac:dyDescent="0.25">
      <c r="A324" s="56"/>
      <c r="B324" s="65">
        <v>3227</v>
      </c>
      <c r="C324" s="58"/>
      <c r="D324" s="51" t="s">
        <v>162</v>
      </c>
      <c r="E324" s="214"/>
      <c r="F324" s="215"/>
      <c r="G324" s="215"/>
      <c r="H324" s="215"/>
      <c r="I324" s="216"/>
    </row>
    <row r="325" spans="1:9" s="150" customFormat="1" x14ac:dyDescent="0.25">
      <c r="A325" s="163"/>
      <c r="B325" s="183">
        <v>323</v>
      </c>
      <c r="C325" s="165"/>
      <c r="D325" s="181" t="s">
        <v>87</v>
      </c>
      <c r="E325" s="222">
        <f>E326+E327+E328+E329</f>
        <v>0</v>
      </c>
      <c r="F325" s="223"/>
      <c r="G325" s="223"/>
      <c r="H325" s="223"/>
      <c r="I325" s="224"/>
    </row>
    <row r="326" spans="1:9" ht="14.25" customHeight="1" x14ac:dyDescent="0.25">
      <c r="A326" s="56"/>
      <c r="B326" s="65">
        <v>3232</v>
      </c>
      <c r="C326" s="58"/>
      <c r="D326" s="51" t="s">
        <v>163</v>
      </c>
      <c r="E326" s="214"/>
      <c r="F326" s="215"/>
      <c r="G326" s="215"/>
      <c r="H326" s="215"/>
      <c r="I326" s="216"/>
    </row>
    <row r="327" spans="1:9" x14ac:dyDescent="0.25">
      <c r="A327" s="56"/>
      <c r="B327" s="65">
        <v>3237</v>
      </c>
      <c r="C327" s="58"/>
      <c r="D327" s="51" t="s">
        <v>93</v>
      </c>
      <c r="E327" s="214"/>
      <c r="F327" s="215"/>
      <c r="G327" s="215"/>
      <c r="H327" s="215"/>
      <c r="I327" s="216"/>
    </row>
    <row r="328" spans="1:9" x14ac:dyDescent="0.25">
      <c r="A328" s="56"/>
      <c r="B328" s="65">
        <v>3238</v>
      </c>
      <c r="C328" s="58"/>
      <c r="D328" s="51" t="s">
        <v>94</v>
      </c>
      <c r="E328" s="214"/>
      <c r="F328" s="215"/>
      <c r="G328" s="215"/>
      <c r="H328" s="215"/>
      <c r="I328" s="216"/>
    </row>
    <row r="329" spans="1:9" x14ac:dyDescent="0.25">
      <c r="A329" s="56"/>
      <c r="B329" s="65">
        <v>3239</v>
      </c>
      <c r="C329" s="58"/>
      <c r="D329" s="51" t="s">
        <v>95</v>
      </c>
      <c r="E329" s="214"/>
      <c r="F329" s="215"/>
      <c r="G329" s="215"/>
      <c r="H329" s="215"/>
      <c r="I329" s="216"/>
    </row>
    <row r="330" spans="1:9" s="150" customFormat="1" ht="17.25" customHeight="1" x14ac:dyDescent="0.25">
      <c r="A330" s="163"/>
      <c r="B330" s="184">
        <v>329</v>
      </c>
      <c r="C330" s="165"/>
      <c r="D330" s="177" t="s">
        <v>96</v>
      </c>
      <c r="E330" s="222">
        <f>E331</f>
        <v>0</v>
      </c>
      <c r="F330" s="223"/>
      <c r="G330" s="223"/>
      <c r="H330" s="223"/>
      <c r="I330" s="224"/>
    </row>
    <row r="331" spans="1:9" ht="18" customHeight="1" x14ac:dyDescent="0.25">
      <c r="A331" s="56"/>
      <c r="B331" s="65">
        <v>3299</v>
      </c>
      <c r="C331" s="58"/>
      <c r="D331" s="51" t="s">
        <v>96</v>
      </c>
      <c r="E331" s="214"/>
      <c r="F331" s="215"/>
      <c r="G331" s="215"/>
      <c r="H331" s="215"/>
      <c r="I331" s="216"/>
    </row>
    <row r="332" spans="1:9" s="80" customFormat="1" ht="18.75" customHeight="1" x14ac:dyDescent="0.25">
      <c r="A332" s="130"/>
      <c r="B332" s="142">
        <v>4</v>
      </c>
      <c r="C332" s="132"/>
      <c r="D332" s="143" t="s">
        <v>26</v>
      </c>
      <c r="E332" s="217">
        <f>E333</f>
        <v>0</v>
      </c>
      <c r="F332" s="218"/>
      <c r="G332" s="218"/>
      <c r="H332" s="218"/>
      <c r="I332" s="219"/>
    </row>
    <row r="333" spans="1:9" s="87" customFormat="1" ht="23.25" customHeight="1" x14ac:dyDescent="0.25">
      <c r="A333" s="83"/>
      <c r="B333" s="159">
        <v>42</v>
      </c>
      <c r="C333" s="85"/>
      <c r="D333" s="160" t="s">
        <v>66</v>
      </c>
      <c r="E333" s="230">
        <f>E334</f>
        <v>0</v>
      </c>
      <c r="F333" s="231"/>
      <c r="G333" s="231"/>
      <c r="H333" s="231"/>
      <c r="I333" s="232"/>
    </row>
    <row r="334" spans="1:9" s="150" customFormat="1" x14ac:dyDescent="0.25">
      <c r="A334" s="163"/>
      <c r="B334" s="183">
        <v>422</v>
      </c>
      <c r="C334" s="165"/>
      <c r="D334" s="185" t="s">
        <v>164</v>
      </c>
      <c r="E334" s="222">
        <f>E335+E336</f>
        <v>0</v>
      </c>
      <c r="F334" s="223"/>
      <c r="G334" s="223"/>
      <c r="H334" s="223"/>
      <c r="I334" s="224"/>
    </row>
    <row r="335" spans="1:9" x14ac:dyDescent="0.25">
      <c r="A335" s="56"/>
      <c r="B335" s="65">
        <v>4221</v>
      </c>
      <c r="C335" s="58"/>
      <c r="D335" s="64" t="s">
        <v>165</v>
      </c>
      <c r="E335" s="214"/>
      <c r="F335" s="215"/>
      <c r="G335" s="215"/>
      <c r="H335" s="215"/>
      <c r="I335" s="216"/>
    </row>
    <row r="336" spans="1:9" x14ac:dyDescent="0.25">
      <c r="A336" s="56"/>
      <c r="B336" s="65">
        <v>4226</v>
      </c>
      <c r="C336" s="58"/>
      <c r="D336" s="64" t="s">
        <v>166</v>
      </c>
      <c r="E336" s="214"/>
      <c r="F336" s="215"/>
      <c r="G336" s="215"/>
      <c r="H336" s="215"/>
      <c r="I336" s="216"/>
    </row>
    <row r="337" spans="1:9" s="114" customFormat="1" x14ac:dyDescent="0.25">
      <c r="A337" s="110" t="s">
        <v>167</v>
      </c>
      <c r="B337" s="171"/>
      <c r="C337" s="112"/>
      <c r="D337" s="172" t="s">
        <v>168</v>
      </c>
      <c r="E337" s="234">
        <f>A338:I338</f>
        <v>0</v>
      </c>
      <c r="F337" s="235"/>
      <c r="G337" s="235"/>
      <c r="H337" s="235"/>
      <c r="I337" s="236"/>
    </row>
    <row r="338" spans="1:9" s="80" customFormat="1" x14ac:dyDescent="0.25">
      <c r="A338" s="130"/>
      <c r="B338" s="144">
        <v>3</v>
      </c>
      <c r="C338" s="140"/>
      <c r="D338" s="145" t="s">
        <v>24</v>
      </c>
      <c r="E338" s="217">
        <f>E339</f>
        <v>0</v>
      </c>
      <c r="F338" s="218"/>
      <c r="G338" s="218"/>
      <c r="H338" s="218"/>
      <c r="I338" s="219"/>
    </row>
    <row r="339" spans="1:9" s="87" customFormat="1" x14ac:dyDescent="0.25">
      <c r="A339" s="83"/>
      <c r="B339" s="161">
        <v>32</v>
      </c>
      <c r="C339" s="94"/>
      <c r="D339" s="162" t="s">
        <v>43</v>
      </c>
      <c r="E339" s="230">
        <f>E340</f>
        <v>0</v>
      </c>
      <c r="F339" s="231"/>
      <c r="G339" s="231"/>
      <c r="H339" s="231"/>
      <c r="I339" s="232"/>
    </row>
    <row r="340" spans="1:9" s="150" customFormat="1" ht="18.75" customHeight="1" x14ac:dyDescent="0.25">
      <c r="A340" s="163"/>
      <c r="B340" s="184">
        <v>329</v>
      </c>
      <c r="C340" s="176"/>
      <c r="D340" s="186" t="s">
        <v>96</v>
      </c>
      <c r="E340" s="222">
        <f>E341</f>
        <v>0</v>
      </c>
      <c r="F340" s="223"/>
      <c r="G340" s="223"/>
      <c r="H340" s="223"/>
      <c r="I340" s="224"/>
    </row>
    <row r="341" spans="1:9" ht="18.75" customHeight="1" x14ac:dyDescent="0.25">
      <c r="A341" s="56"/>
      <c r="B341" s="65">
        <v>3299</v>
      </c>
      <c r="C341" s="58"/>
      <c r="D341" s="66" t="s">
        <v>96</v>
      </c>
      <c r="E341" s="214">
        <v>0</v>
      </c>
      <c r="F341" s="215"/>
      <c r="G341" s="215"/>
      <c r="H341" s="215"/>
      <c r="I341" s="216"/>
    </row>
    <row r="342" spans="1:9" s="114" customFormat="1" x14ac:dyDescent="0.25">
      <c r="A342" s="110" t="s">
        <v>169</v>
      </c>
      <c r="B342" s="171"/>
      <c r="C342" s="112"/>
      <c r="D342" s="172" t="s">
        <v>170</v>
      </c>
      <c r="E342" s="234">
        <f>E344</f>
        <v>39382.14</v>
      </c>
      <c r="F342" s="234">
        <f>F344</f>
        <v>35082.350000000006</v>
      </c>
      <c r="G342" s="234">
        <f>G344</f>
        <v>41487.960000000006</v>
      </c>
      <c r="H342" s="234">
        <f t="shared" ref="H342:I342" si="115">H344</f>
        <v>41487.960000000006</v>
      </c>
      <c r="I342" s="234">
        <f t="shared" si="115"/>
        <v>41487.960000000006</v>
      </c>
    </row>
    <row r="343" spans="1:9" s="114" customFormat="1" x14ac:dyDescent="0.25">
      <c r="A343" s="67" t="s">
        <v>217</v>
      </c>
      <c r="B343" s="72"/>
      <c r="C343" s="73"/>
      <c r="D343" s="196" t="s">
        <v>218</v>
      </c>
      <c r="E343" s="214"/>
      <c r="F343" s="214"/>
      <c r="G343" s="214"/>
      <c r="H343" s="214"/>
      <c r="I343" s="214"/>
    </row>
    <row r="344" spans="1:9" s="80" customFormat="1" x14ac:dyDescent="0.25">
      <c r="A344" s="130"/>
      <c r="B344" s="139">
        <v>3</v>
      </c>
      <c r="C344" s="132"/>
      <c r="D344" s="141" t="s">
        <v>24</v>
      </c>
      <c r="E344" s="217">
        <f>E345+E353</f>
        <v>39382.14</v>
      </c>
      <c r="F344" s="217">
        <f>F345+F353</f>
        <v>35082.350000000006</v>
      </c>
      <c r="G344" s="217">
        <f>G345+G353</f>
        <v>41487.960000000006</v>
      </c>
      <c r="H344" s="217">
        <f t="shared" ref="H344:I344" si="116">H345+H353</f>
        <v>41487.960000000006</v>
      </c>
      <c r="I344" s="217">
        <f t="shared" si="116"/>
        <v>41487.960000000006</v>
      </c>
    </row>
    <row r="345" spans="1:9" s="87" customFormat="1" x14ac:dyDescent="0.25">
      <c r="A345" s="83"/>
      <c r="B345" s="84">
        <v>31</v>
      </c>
      <c r="C345" s="85"/>
      <c r="D345" s="158" t="s">
        <v>25</v>
      </c>
      <c r="E345" s="230">
        <f>E346+E348+E350</f>
        <v>38652.11</v>
      </c>
      <c r="F345" s="230">
        <f>F346+F348+F350</f>
        <v>34176.120000000003</v>
      </c>
      <c r="G345" s="230">
        <f>G346+G348+G350</f>
        <v>40584.730000000003</v>
      </c>
      <c r="H345" s="230">
        <f t="shared" ref="H345:I345" si="117">H346+H348+H350</f>
        <v>40584.730000000003</v>
      </c>
      <c r="I345" s="230">
        <f t="shared" si="117"/>
        <v>40584.730000000003</v>
      </c>
    </row>
    <row r="346" spans="1:9" s="150" customFormat="1" x14ac:dyDescent="0.25">
      <c r="A346" s="163"/>
      <c r="B346" s="164">
        <v>311</v>
      </c>
      <c r="C346" s="165"/>
      <c r="D346" s="166" t="s">
        <v>149</v>
      </c>
      <c r="E346" s="222">
        <f>E347</f>
        <v>31974.67</v>
      </c>
      <c r="F346" s="222">
        <f>F347</f>
        <v>28601.759999999998</v>
      </c>
      <c r="G346" s="222">
        <f>G347</f>
        <v>33573.410000000003</v>
      </c>
      <c r="H346" s="222">
        <f t="shared" ref="H346:I346" si="118">H347</f>
        <v>33573.410000000003</v>
      </c>
      <c r="I346" s="222">
        <f t="shared" si="118"/>
        <v>33573.410000000003</v>
      </c>
    </row>
    <row r="347" spans="1:9" x14ac:dyDescent="0.25">
      <c r="A347" s="56"/>
      <c r="B347" s="57">
        <v>3111</v>
      </c>
      <c r="C347" s="58"/>
      <c r="D347" s="60" t="s">
        <v>122</v>
      </c>
      <c r="E347" s="214">
        <v>31974.67</v>
      </c>
      <c r="F347" s="214">
        <v>28601.759999999998</v>
      </c>
      <c r="G347" s="214">
        <v>33573.410000000003</v>
      </c>
      <c r="H347" s="214">
        <v>33573.410000000003</v>
      </c>
      <c r="I347" s="214">
        <v>33573.410000000003</v>
      </c>
    </row>
    <row r="348" spans="1:9" s="150" customFormat="1" x14ac:dyDescent="0.25">
      <c r="A348" s="163"/>
      <c r="B348" s="164">
        <v>312</v>
      </c>
      <c r="C348" s="165"/>
      <c r="D348" s="166" t="s">
        <v>123</v>
      </c>
      <c r="E348" s="222">
        <f>E349</f>
        <v>1338.46</v>
      </c>
      <c r="F348" s="222">
        <f>F349</f>
        <v>929.06</v>
      </c>
      <c r="G348" s="222">
        <f>G349</f>
        <v>1405.39</v>
      </c>
      <c r="H348" s="222">
        <f t="shared" ref="H348:I348" si="119">H349</f>
        <v>1405.39</v>
      </c>
      <c r="I348" s="222">
        <f t="shared" si="119"/>
        <v>1405.39</v>
      </c>
    </row>
    <row r="349" spans="1:9" x14ac:dyDescent="0.25">
      <c r="A349" s="56"/>
      <c r="B349" s="57">
        <v>3121</v>
      </c>
      <c r="C349" s="58"/>
      <c r="D349" s="60" t="s">
        <v>123</v>
      </c>
      <c r="E349" s="214">
        <v>1338.46</v>
      </c>
      <c r="F349" s="214">
        <v>929.06</v>
      </c>
      <c r="G349" s="214">
        <v>1405.39</v>
      </c>
      <c r="H349" s="214">
        <v>1405.39</v>
      </c>
      <c r="I349" s="214">
        <v>1405.39</v>
      </c>
    </row>
    <row r="350" spans="1:9" s="150" customFormat="1" x14ac:dyDescent="0.25">
      <c r="A350" s="163"/>
      <c r="B350" s="164">
        <v>313</v>
      </c>
      <c r="C350" s="165"/>
      <c r="D350" s="166" t="s">
        <v>124</v>
      </c>
      <c r="E350" s="222">
        <f>E351+E352</f>
        <v>5338.98</v>
      </c>
      <c r="F350" s="222">
        <f>F351+F352</f>
        <v>4645.3</v>
      </c>
      <c r="G350" s="222">
        <f>G351+G352</f>
        <v>5605.93</v>
      </c>
      <c r="H350" s="222">
        <f t="shared" ref="H350:I350" si="120">H351+H352</f>
        <v>5605.93</v>
      </c>
      <c r="I350" s="222">
        <f t="shared" si="120"/>
        <v>5605.93</v>
      </c>
    </row>
    <row r="351" spans="1:9" ht="12.75" customHeight="1" x14ac:dyDescent="0.25">
      <c r="A351" s="56"/>
      <c r="B351" s="57">
        <v>3132</v>
      </c>
      <c r="C351" s="58"/>
      <c r="D351" s="60" t="s">
        <v>150</v>
      </c>
      <c r="E351" s="214">
        <v>5338.98</v>
      </c>
      <c r="F351" s="214">
        <v>4645.3</v>
      </c>
      <c r="G351" s="214">
        <v>5605.93</v>
      </c>
      <c r="H351" s="214">
        <v>5605.93</v>
      </c>
      <c r="I351" s="214">
        <v>5605.93</v>
      </c>
    </row>
    <row r="352" spans="1:9" ht="27" customHeight="1" x14ac:dyDescent="0.25">
      <c r="A352" s="56"/>
      <c r="B352" s="57">
        <v>3133</v>
      </c>
      <c r="C352" s="58"/>
      <c r="D352" s="60" t="s">
        <v>151</v>
      </c>
      <c r="E352" s="214">
        <v>0</v>
      </c>
      <c r="F352" s="214">
        <v>0</v>
      </c>
      <c r="G352" s="214">
        <v>0</v>
      </c>
      <c r="H352" s="214">
        <v>0</v>
      </c>
      <c r="I352" s="214">
        <v>0</v>
      </c>
    </row>
    <row r="353" spans="1:9" s="87" customFormat="1" x14ac:dyDescent="0.25">
      <c r="A353" s="83"/>
      <c r="B353" s="84">
        <v>32</v>
      </c>
      <c r="C353" s="85"/>
      <c r="D353" s="158" t="s">
        <v>43</v>
      </c>
      <c r="E353" s="230">
        <f>E354+E356+E360</f>
        <v>730.03</v>
      </c>
      <c r="F353" s="230">
        <f>F354+F356+F360</f>
        <v>906.23</v>
      </c>
      <c r="G353" s="230">
        <f>G354+G356+G360</f>
        <v>903.23</v>
      </c>
      <c r="H353" s="230">
        <f t="shared" ref="H353:I353" si="121">H354+H356+H360</f>
        <v>903.23</v>
      </c>
      <c r="I353" s="230">
        <f t="shared" si="121"/>
        <v>903.23</v>
      </c>
    </row>
    <row r="354" spans="1:9" s="150" customFormat="1" ht="15" customHeight="1" x14ac:dyDescent="0.25">
      <c r="A354" s="163"/>
      <c r="B354" s="164">
        <v>321</v>
      </c>
      <c r="C354" s="165"/>
      <c r="D354" s="166" t="s">
        <v>78</v>
      </c>
      <c r="E354" s="222">
        <f>E355</f>
        <v>730.03</v>
      </c>
      <c r="F354" s="222">
        <f>F355</f>
        <v>906.23</v>
      </c>
      <c r="G354" s="222">
        <f>G355</f>
        <v>903.23</v>
      </c>
      <c r="H354" s="222">
        <f t="shared" ref="H354:I354" si="122">H355</f>
        <v>903.23</v>
      </c>
      <c r="I354" s="222">
        <f t="shared" si="122"/>
        <v>903.23</v>
      </c>
    </row>
    <row r="355" spans="1:9" x14ac:dyDescent="0.25">
      <c r="A355" s="56"/>
      <c r="B355" s="57">
        <v>3212</v>
      </c>
      <c r="C355" s="58"/>
      <c r="D355" s="60" t="s">
        <v>204</v>
      </c>
      <c r="E355" s="214">
        <v>730.03</v>
      </c>
      <c r="F355" s="214">
        <v>906.23</v>
      </c>
      <c r="G355" s="214">
        <v>903.23</v>
      </c>
      <c r="H355" s="214">
        <v>903.23</v>
      </c>
      <c r="I355" s="214">
        <v>903.23</v>
      </c>
    </row>
    <row r="356" spans="1:9" s="150" customFormat="1" x14ac:dyDescent="0.25">
      <c r="A356" s="163"/>
      <c r="B356" s="184">
        <v>322</v>
      </c>
      <c r="C356" s="176"/>
      <c r="D356" s="186" t="s">
        <v>82</v>
      </c>
      <c r="E356" s="222">
        <f>E357+E358+E359</f>
        <v>0</v>
      </c>
      <c r="F356" s="223"/>
      <c r="G356" s="223"/>
      <c r="H356" s="223"/>
      <c r="I356" s="223"/>
    </row>
    <row r="357" spans="1:9" x14ac:dyDescent="0.25">
      <c r="A357" s="56"/>
      <c r="B357" s="65">
        <v>3221</v>
      </c>
      <c r="C357" s="58"/>
      <c r="D357" s="66" t="s">
        <v>171</v>
      </c>
      <c r="E357" s="214">
        <v>0</v>
      </c>
      <c r="F357" s="215"/>
      <c r="G357" s="215"/>
      <c r="H357" s="215"/>
      <c r="I357" s="215"/>
    </row>
    <row r="358" spans="1:9" x14ac:dyDescent="0.25">
      <c r="A358" s="56"/>
      <c r="B358" s="65">
        <v>3222</v>
      </c>
      <c r="C358" s="58"/>
      <c r="D358" s="66" t="s">
        <v>116</v>
      </c>
      <c r="E358" s="214">
        <v>0</v>
      </c>
      <c r="F358" s="215"/>
      <c r="G358" s="215"/>
      <c r="H358" s="215"/>
      <c r="I358" s="215"/>
    </row>
    <row r="359" spans="1:9" x14ac:dyDescent="0.25">
      <c r="A359" s="56"/>
      <c r="B359" s="65">
        <v>3225</v>
      </c>
      <c r="C359" s="58"/>
      <c r="D359" s="66" t="s">
        <v>85</v>
      </c>
      <c r="E359" s="214">
        <v>0</v>
      </c>
      <c r="F359" s="215"/>
      <c r="G359" s="215"/>
      <c r="H359" s="215"/>
      <c r="I359" s="215"/>
    </row>
    <row r="360" spans="1:9" s="150" customFormat="1" x14ac:dyDescent="0.25">
      <c r="A360" s="163"/>
      <c r="B360" s="184">
        <v>323</v>
      </c>
      <c r="C360" s="176"/>
      <c r="D360" s="186" t="s">
        <v>87</v>
      </c>
      <c r="E360" s="222">
        <f>E361+E362</f>
        <v>0</v>
      </c>
      <c r="F360" s="223"/>
      <c r="G360" s="223"/>
      <c r="H360" s="223"/>
      <c r="I360" s="223"/>
    </row>
    <row r="361" spans="1:9" x14ac:dyDescent="0.25">
      <c r="A361" s="56"/>
      <c r="B361" s="65">
        <v>3236</v>
      </c>
      <c r="C361" s="58"/>
      <c r="D361" s="66" t="s">
        <v>92</v>
      </c>
      <c r="E361" s="214">
        <v>0</v>
      </c>
      <c r="F361" s="215"/>
      <c r="G361" s="215"/>
      <c r="H361" s="215"/>
      <c r="I361" s="215"/>
    </row>
    <row r="362" spans="1:9" x14ac:dyDescent="0.25">
      <c r="A362" s="56"/>
      <c r="B362" s="65">
        <v>3237</v>
      </c>
      <c r="C362" s="58"/>
      <c r="D362" s="66" t="s">
        <v>93</v>
      </c>
      <c r="E362" s="214">
        <v>0</v>
      </c>
      <c r="F362" s="215"/>
      <c r="G362" s="215"/>
      <c r="H362" s="215"/>
      <c r="I362" s="215"/>
    </row>
    <row r="363" spans="1:9" s="114" customFormat="1" x14ac:dyDescent="0.25">
      <c r="A363" s="110" t="s">
        <v>172</v>
      </c>
      <c r="B363" s="171"/>
      <c r="C363" s="112"/>
      <c r="D363" s="172" t="s">
        <v>173</v>
      </c>
      <c r="E363" s="234">
        <f>E365</f>
        <v>0</v>
      </c>
      <c r="F363" s="235"/>
      <c r="G363" s="235"/>
      <c r="H363" s="235"/>
      <c r="I363" s="236"/>
    </row>
    <row r="364" spans="1:9" s="114" customFormat="1" x14ac:dyDescent="0.25">
      <c r="A364" s="67" t="s">
        <v>215</v>
      </c>
      <c r="B364" s="72"/>
      <c r="C364" s="73"/>
      <c r="D364" s="196" t="s">
        <v>213</v>
      </c>
      <c r="E364" s="214"/>
      <c r="F364" s="215"/>
      <c r="G364" s="215"/>
      <c r="H364" s="215"/>
      <c r="I364" s="216"/>
    </row>
    <row r="365" spans="1:9" s="80" customFormat="1" x14ac:dyDescent="0.25">
      <c r="A365" s="130"/>
      <c r="B365" s="139">
        <v>3</v>
      </c>
      <c r="C365" s="132"/>
      <c r="D365" s="141" t="s">
        <v>24</v>
      </c>
      <c r="E365" s="217">
        <f>E366</f>
        <v>0</v>
      </c>
      <c r="F365" s="217">
        <f>F366</f>
        <v>663.61</v>
      </c>
      <c r="G365" s="217">
        <f>G366</f>
        <v>423</v>
      </c>
      <c r="H365" s="217">
        <f t="shared" ref="H365:I365" si="123">H366</f>
        <v>423</v>
      </c>
      <c r="I365" s="217">
        <f t="shared" si="123"/>
        <v>423</v>
      </c>
    </row>
    <row r="366" spans="1:9" s="87" customFormat="1" x14ac:dyDescent="0.25">
      <c r="A366" s="83"/>
      <c r="B366" s="84">
        <v>32</v>
      </c>
      <c r="C366" s="85"/>
      <c r="D366" s="158" t="s">
        <v>43</v>
      </c>
      <c r="E366" s="230">
        <f>E367+E369</f>
        <v>0</v>
      </c>
      <c r="F366" s="230">
        <f>F367+F369</f>
        <v>663.61</v>
      </c>
      <c r="G366" s="230">
        <f>G367+G369</f>
        <v>423</v>
      </c>
      <c r="H366" s="230">
        <f t="shared" ref="H366:I366" si="124">H367+H369</f>
        <v>423</v>
      </c>
      <c r="I366" s="230">
        <f t="shared" si="124"/>
        <v>423</v>
      </c>
    </row>
    <row r="367" spans="1:9" s="150" customFormat="1" ht="17.25" customHeight="1" x14ac:dyDescent="0.25">
      <c r="A367" s="163"/>
      <c r="B367" s="164">
        <v>321</v>
      </c>
      <c r="C367" s="165"/>
      <c r="D367" s="166" t="s">
        <v>78</v>
      </c>
      <c r="E367" s="222">
        <f>E368</f>
        <v>0</v>
      </c>
      <c r="F367" s="222">
        <f>F368</f>
        <v>0</v>
      </c>
      <c r="G367" s="222">
        <f>G368</f>
        <v>0</v>
      </c>
      <c r="H367" s="222">
        <f t="shared" ref="H367:I367" si="125">H368</f>
        <v>0</v>
      </c>
      <c r="I367" s="222">
        <f t="shared" si="125"/>
        <v>0</v>
      </c>
    </row>
    <row r="368" spans="1:9" x14ac:dyDescent="0.25">
      <c r="A368" s="56"/>
      <c r="B368" s="65">
        <v>3211</v>
      </c>
      <c r="C368" s="58"/>
      <c r="D368" s="66" t="s">
        <v>79</v>
      </c>
      <c r="E368" s="214">
        <v>0</v>
      </c>
      <c r="F368" s="214">
        <v>0</v>
      </c>
      <c r="G368" s="214">
        <v>0</v>
      </c>
      <c r="H368" s="214">
        <v>0</v>
      </c>
      <c r="I368" s="214">
        <v>0</v>
      </c>
    </row>
    <row r="369" spans="1:9" s="150" customFormat="1" ht="18" customHeight="1" x14ac:dyDescent="0.25">
      <c r="A369" s="163"/>
      <c r="B369" s="184">
        <v>329</v>
      </c>
      <c r="C369" s="176"/>
      <c r="D369" s="186" t="s">
        <v>96</v>
      </c>
      <c r="E369" s="222">
        <f>E370</f>
        <v>0</v>
      </c>
      <c r="F369" s="222">
        <f>F370</f>
        <v>663.61</v>
      </c>
      <c r="G369" s="222">
        <f>G370</f>
        <v>423</v>
      </c>
      <c r="H369" s="222">
        <f t="shared" ref="H369:I369" si="126">H370</f>
        <v>423</v>
      </c>
      <c r="I369" s="222">
        <f t="shared" si="126"/>
        <v>423</v>
      </c>
    </row>
    <row r="370" spans="1:9" ht="17.25" customHeight="1" x14ac:dyDescent="0.25">
      <c r="A370" s="56"/>
      <c r="B370" s="65">
        <v>3299</v>
      </c>
      <c r="C370" s="58"/>
      <c r="D370" s="66" t="s">
        <v>96</v>
      </c>
      <c r="E370" s="214">
        <v>0</v>
      </c>
      <c r="F370" s="214">
        <v>663.61</v>
      </c>
      <c r="G370" s="214">
        <v>423</v>
      </c>
      <c r="H370" s="214">
        <v>423</v>
      </c>
      <c r="I370" s="214">
        <v>423</v>
      </c>
    </row>
    <row r="371" spans="1:9" s="114" customFormat="1" x14ac:dyDescent="0.25">
      <c r="A371" s="110" t="s">
        <v>174</v>
      </c>
      <c r="B371" s="173"/>
      <c r="C371" s="120"/>
      <c r="D371" s="174" t="s">
        <v>175</v>
      </c>
      <c r="E371" s="234">
        <f t="shared" ref="E371:G374" si="127">E372</f>
        <v>0</v>
      </c>
      <c r="F371" s="234">
        <f t="shared" si="127"/>
        <v>0</v>
      </c>
      <c r="G371" s="234">
        <f t="shared" si="127"/>
        <v>0</v>
      </c>
      <c r="H371" s="234">
        <f t="shared" ref="H371:I374" si="128">H372</f>
        <v>0</v>
      </c>
      <c r="I371" s="234">
        <f t="shared" si="128"/>
        <v>0</v>
      </c>
    </row>
    <row r="372" spans="1:9" s="80" customFormat="1" x14ac:dyDescent="0.25">
      <c r="A372" s="130"/>
      <c r="B372" s="139">
        <v>3</v>
      </c>
      <c r="C372" s="132"/>
      <c r="D372" s="141" t="s">
        <v>24</v>
      </c>
      <c r="E372" s="217">
        <f t="shared" si="127"/>
        <v>0</v>
      </c>
      <c r="F372" s="217">
        <f t="shared" si="127"/>
        <v>0</v>
      </c>
      <c r="G372" s="217">
        <f t="shared" si="127"/>
        <v>0</v>
      </c>
      <c r="H372" s="217">
        <f t="shared" si="128"/>
        <v>0</v>
      </c>
      <c r="I372" s="217">
        <f t="shared" si="128"/>
        <v>0</v>
      </c>
    </row>
    <row r="373" spans="1:9" s="87" customFormat="1" x14ac:dyDescent="0.25">
      <c r="A373" s="83"/>
      <c r="B373" s="84">
        <v>32</v>
      </c>
      <c r="C373" s="85"/>
      <c r="D373" s="158" t="s">
        <v>43</v>
      </c>
      <c r="E373" s="230">
        <f t="shared" si="127"/>
        <v>0</v>
      </c>
      <c r="F373" s="230">
        <f t="shared" si="127"/>
        <v>0</v>
      </c>
      <c r="G373" s="230">
        <f t="shared" si="127"/>
        <v>0</v>
      </c>
      <c r="H373" s="230">
        <f t="shared" si="128"/>
        <v>0</v>
      </c>
      <c r="I373" s="230">
        <f t="shared" si="128"/>
        <v>0</v>
      </c>
    </row>
    <row r="374" spans="1:9" s="150" customFormat="1" ht="21" customHeight="1" x14ac:dyDescent="0.25">
      <c r="A374" s="163"/>
      <c r="B374" s="184">
        <v>329</v>
      </c>
      <c r="C374" s="176"/>
      <c r="D374" s="186" t="s">
        <v>96</v>
      </c>
      <c r="E374" s="222">
        <f t="shared" si="127"/>
        <v>0</v>
      </c>
      <c r="F374" s="222">
        <f t="shared" si="127"/>
        <v>0</v>
      </c>
      <c r="G374" s="222">
        <f t="shared" si="127"/>
        <v>0</v>
      </c>
      <c r="H374" s="222">
        <f t="shared" si="128"/>
        <v>0</v>
      </c>
      <c r="I374" s="222">
        <f t="shared" si="128"/>
        <v>0</v>
      </c>
    </row>
    <row r="375" spans="1:9" ht="21" customHeight="1" x14ac:dyDescent="0.25">
      <c r="A375" s="56"/>
      <c r="B375" s="65">
        <v>3299</v>
      </c>
      <c r="C375" s="58"/>
      <c r="D375" s="66" t="s">
        <v>96</v>
      </c>
      <c r="E375" s="214">
        <v>0</v>
      </c>
      <c r="F375" s="214">
        <v>0</v>
      </c>
      <c r="G375" s="214">
        <v>0</v>
      </c>
      <c r="H375" s="214">
        <v>0</v>
      </c>
      <c r="I375" s="214">
        <v>0</v>
      </c>
    </row>
    <row r="376" spans="1:9" s="114" customFormat="1" ht="19.5" customHeight="1" x14ac:dyDescent="0.25">
      <c r="A376" s="175" t="s">
        <v>176</v>
      </c>
      <c r="B376" s="173"/>
      <c r="C376" s="120"/>
      <c r="D376" s="174" t="s">
        <v>175</v>
      </c>
      <c r="E376" s="234">
        <f>E378</f>
        <v>4472.43</v>
      </c>
      <c r="F376" s="234">
        <f t="shared" ref="F376:G376" si="129">F378</f>
        <v>12608.67</v>
      </c>
      <c r="G376" s="234">
        <f t="shared" si="129"/>
        <v>12608.67</v>
      </c>
      <c r="H376" s="234">
        <f t="shared" ref="H376:I376" si="130">H378</f>
        <v>12608.67</v>
      </c>
      <c r="I376" s="234">
        <f t="shared" si="130"/>
        <v>12608.67</v>
      </c>
    </row>
    <row r="377" spans="1:9" s="114" customFormat="1" ht="19.5" customHeight="1" x14ac:dyDescent="0.25">
      <c r="A377" s="67" t="s">
        <v>219</v>
      </c>
      <c r="B377" s="72"/>
      <c r="C377" s="73"/>
      <c r="D377" s="196" t="s">
        <v>220</v>
      </c>
      <c r="E377" s="214"/>
      <c r="F377" s="214"/>
      <c r="G377" s="214"/>
      <c r="H377" s="214"/>
      <c r="I377" s="214"/>
    </row>
    <row r="378" spans="1:9" s="80" customFormat="1" x14ac:dyDescent="0.25">
      <c r="A378" s="130"/>
      <c r="B378" s="139">
        <v>3</v>
      </c>
      <c r="C378" s="132"/>
      <c r="D378" s="141" t="s">
        <v>24</v>
      </c>
      <c r="E378" s="217">
        <f>E379</f>
        <v>4472.43</v>
      </c>
      <c r="F378" s="217">
        <f t="shared" ref="F378:I380" si="131">F379</f>
        <v>12608.67</v>
      </c>
      <c r="G378" s="217">
        <f t="shared" si="131"/>
        <v>12608.67</v>
      </c>
      <c r="H378" s="217">
        <f t="shared" si="131"/>
        <v>12608.67</v>
      </c>
      <c r="I378" s="217">
        <f t="shared" si="131"/>
        <v>12608.67</v>
      </c>
    </row>
    <row r="379" spans="1:9" s="87" customFormat="1" x14ac:dyDescent="0.25">
      <c r="A379" s="83"/>
      <c r="B379" s="84">
        <v>32</v>
      </c>
      <c r="C379" s="85"/>
      <c r="D379" s="158" t="s">
        <v>43</v>
      </c>
      <c r="E379" s="230">
        <f>E380</f>
        <v>4472.43</v>
      </c>
      <c r="F379" s="230">
        <f t="shared" si="131"/>
        <v>12608.67</v>
      </c>
      <c r="G379" s="230">
        <f t="shared" si="131"/>
        <v>12608.67</v>
      </c>
      <c r="H379" s="230">
        <f t="shared" si="131"/>
        <v>12608.67</v>
      </c>
      <c r="I379" s="230">
        <f t="shared" si="131"/>
        <v>12608.67</v>
      </c>
    </row>
    <row r="380" spans="1:9" s="150" customFormat="1" ht="20.25" customHeight="1" x14ac:dyDescent="0.25">
      <c r="A380" s="163"/>
      <c r="B380" s="184">
        <v>329</v>
      </c>
      <c r="C380" s="176"/>
      <c r="D380" s="186" t="s">
        <v>96</v>
      </c>
      <c r="E380" s="222">
        <f>E381</f>
        <v>4472.43</v>
      </c>
      <c r="F380" s="222">
        <f t="shared" si="131"/>
        <v>12608.67</v>
      </c>
      <c r="G380" s="222">
        <f t="shared" si="131"/>
        <v>12608.67</v>
      </c>
      <c r="H380" s="222">
        <f t="shared" si="131"/>
        <v>12608.67</v>
      </c>
      <c r="I380" s="222">
        <f t="shared" si="131"/>
        <v>12608.67</v>
      </c>
    </row>
    <row r="381" spans="1:9" ht="21" customHeight="1" x14ac:dyDescent="0.25">
      <c r="A381" s="56"/>
      <c r="B381" s="65">
        <v>3299</v>
      </c>
      <c r="C381" s="58"/>
      <c r="D381" s="66" t="s">
        <v>96</v>
      </c>
      <c r="E381" s="214">
        <v>4472.43</v>
      </c>
      <c r="F381" s="214">
        <v>12608.67</v>
      </c>
      <c r="G381" s="214">
        <v>12608.67</v>
      </c>
      <c r="H381" s="214">
        <v>12608.67</v>
      </c>
      <c r="I381" s="214">
        <v>12608.67</v>
      </c>
    </row>
    <row r="382" spans="1:9" ht="21" customHeight="1" x14ac:dyDescent="0.25">
      <c r="A382" s="67" t="s">
        <v>217</v>
      </c>
      <c r="B382" s="72"/>
      <c r="C382" s="73"/>
      <c r="D382" s="196" t="s">
        <v>218</v>
      </c>
      <c r="E382" s="214"/>
      <c r="F382" s="214"/>
      <c r="G382" s="214"/>
      <c r="H382" s="214"/>
      <c r="I382" s="214"/>
    </row>
    <row r="383" spans="1:9" ht="21" customHeight="1" x14ac:dyDescent="0.25">
      <c r="A383" s="130"/>
      <c r="B383" s="139">
        <v>3</v>
      </c>
      <c r="C383" s="132"/>
      <c r="D383" s="141" t="s">
        <v>24</v>
      </c>
      <c r="E383" s="217">
        <f>E384</f>
        <v>0</v>
      </c>
      <c r="F383" s="217">
        <f t="shared" ref="F383:I385" si="132">F384</f>
        <v>1327.23</v>
      </c>
      <c r="G383" s="217">
        <f t="shared" si="132"/>
        <v>1327.23</v>
      </c>
      <c r="H383" s="217">
        <f t="shared" si="132"/>
        <v>1327.23</v>
      </c>
      <c r="I383" s="217">
        <f t="shared" si="132"/>
        <v>1327.23</v>
      </c>
    </row>
    <row r="384" spans="1:9" ht="21" customHeight="1" x14ac:dyDescent="0.25">
      <c r="A384" s="154"/>
      <c r="B384" s="203">
        <v>32</v>
      </c>
      <c r="C384" s="155"/>
      <c r="D384" s="158" t="s">
        <v>43</v>
      </c>
      <c r="E384" s="230">
        <f>E385</f>
        <v>0</v>
      </c>
      <c r="F384" s="230">
        <f t="shared" si="132"/>
        <v>1327.23</v>
      </c>
      <c r="G384" s="230">
        <f t="shared" si="132"/>
        <v>1327.23</v>
      </c>
      <c r="H384" s="230">
        <f t="shared" si="132"/>
        <v>1327.23</v>
      </c>
      <c r="I384" s="230">
        <f t="shared" si="132"/>
        <v>1327.23</v>
      </c>
    </row>
    <row r="385" spans="1:9" ht="21" customHeight="1" x14ac:dyDescent="0.25">
      <c r="A385" s="163"/>
      <c r="B385" s="184">
        <v>329</v>
      </c>
      <c r="C385" s="176"/>
      <c r="D385" s="186" t="s">
        <v>96</v>
      </c>
      <c r="E385" s="222">
        <f>E386</f>
        <v>0</v>
      </c>
      <c r="F385" s="222">
        <f t="shared" si="132"/>
        <v>1327.23</v>
      </c>
      <c r="G385" s="222">
        <f t="shared" si="132"/>
        <v>1327.23</v>
      </c>
      <c r="H385" s="222">
        <f t="shared" si="132"/>
        <v>1327.23</v>
      </c>
      <c r="I385" s="222">
        <f t="shared" si="132"/>
        <v>1327.23</v>
      </c>
    </row>
    <row r="386" spans="1:9" ht="21" customHeight="1" x14ac:dyDescent="0.25">
      <c r="A386" s="206"/>
      <c r="B386" s="65">
        <v>3299</v>
      </c>
      <c r="C386" s="208"/>
      <c r="D386" s="66" t="s">
        <v>96</v>
      </c>
      <c r="E386" s="214">
        <v>0</v>
      </c>
      <c r="F386" s="214">
        <v>1327.23</v>
      </c>
      <c r="G386" s="214">
        <v>1327.23</v>
      </c>
      <c r="H386" s="214">
        <v>1327.23</v>
      </c>
      <c r="I386" s="214">
        <v>1327.23</v>
      </c>
    </row>
    <row r="387" spans="1:9" ht="21" customHeight="1" x14ac:dyDescent="0.25">
      <c r="A387" s="67" t="s">
        <v>221</v>
      </c>
      <c r="B387" s="72"/>
      <c r="C387" s="73"/>
      <c r="D387" s="196" t="s">
        <v>222</v>
      </c>
      <c r="E387" s="214"/>
      <c r="F387" s="214"/>
      <c r="G387" s="214"/>
      <c r="H387" s="214"/>
      <c r="I387" s="214"/>
    </row>
    <row r="388" spans="1:9" ht="21" customHeight="1" x14ac:dyDescent="0.25">
      <c r="A388" s="130"/>
      <c r="B388" s="139">
        <v>3</v>
      </c>
      <c r="C388" s="132"/>
      <c r="D388" s="141" t="s">
        <v>24</v>
      </c>
      <c r="E388" s="217">
        <f>E389</f>
        <v>0</v>
      </c>
      <c r="F388" s="217">
        <f t="shared" ref="F388:I390" si="133">F389</f>
        <v>1327.23</v>
      </c>
      <c r="G388" s="217">
        <f t="shared" si="133"/>
        <v>1327.23</v>
      </c>
      <c r="H388" s="217">
        <f t="shared" si="133"/>
        <v>1327.23</v>
      </c>
      <c r="I388" s="217">
        <f t="shared" si="133"/>
        <v>1327.23</v>
      </c>
    </row>
    <row r="389" spans="1:9" ht="21" customHeight="1" x14ac:dyDescent="0.25">
      <c r="A389" s="154"/>
      <c r="B389" s="249">
        <v>32</v>
      </c>
      <c r="C389" s="155"/>
      <c r="D389" s="158" t="s">
        <v>43</v>
      </c>
      <c r="E389" s="230">
        <f>E390</f>
        <v>0</v>
      </c>
      <c r="F389" s="230">
        <f t="shared" si="133"/>
        <v>1327.23</v>
      </c>
      <c r="G389" s="230">
        <f t="shared" si="133"/>
        <v>1327.23</v>
      </c>
      <c r="H389" s="230">
        <f t="shared" si="133"/>
        <v>1327.23</v>
      </c>
      <c r="I389" s="230">
        <f t="shared" si="133"/>
        <v>1327.23</v>
      </c>
    </row>
    <row r="390" spans="1:9" ht="21" customHeight="1" x14ac:dyDescent="0.25">
      <c r="A390" s="163"/>
      <c r="B390" s="184">
        <v>329</v>
      </c>
      <c r="C390" s="176"/>
      <c r="D390" s="186" t="s">
        <v>96</v>
      </c>
      <c r="E390" s="222">
        <f>E391</f>
        <v>0</v>
      </c>
      <c r="F390" s="222">
        <f t="shared" si="133"/>
        <v>1327.23</v>
      </c>
      <c r="G390" s="222">
        <f t="shared" si="133"/>
        <v>1327.23</v>
      </c>
      <c r="H390" s="222">
        <f t="shared" si="133"/>
        <v>1327.23</v>
      </c>
      <c r="I390" s="222">
        <f t="shared" si="133"/>
        <v>1327.23</v>
      </c>
    </row>
    <row r="391" spans="1:9" ht="21" customHeight="1" x14ac:dyDescent="0.25">
      <c r="A391" s="246"/>
      <c r="B391" s="65">
        <v>3299</v>
      </c>
      <c r="C391" s="248"/>
      <c r="D391" s="66" t="s">
        <v>96</v>
      </c>
      <c r="E391" s="214">
        <v>0</v>
      </c>
      <c r="F391" s="214">
        <v>1327.23</v>
      </c>
      <c r="G391" s="214">
        <v>1327.23</v>
      </c>
      <c r="H391" s="214">
        <v>1327.23</v>
      </c>
      <c r="I391" s="214">
        <v>1327.23</v>
      </c>
    </row>
    <row r="392" spans="1:9" s="114" customFormat="1" ht="25.5" x14ac:dyDescent="0.25">
      <c r="A392" s="110" t="s">
        <v>131</v>
      </c>
      <c r="B392" s="173"/>
      <c r="C392" s="120"/>
      <c r="D392" s="172" t="s">
        <v>223</v>
      </c>
      <c r="E392" s="234">
        <f>E393</f>
        <v>0</v>
      </c>
      <c r="F392" s="235"/>
      <c r="G392" s="235"/>
      <c r="H392" s="235"/>
      <c r="I392" s="236"/>
    </row>
    <row r="393" spans="1:9" s="80" customFormat="1" x14ac:dyDescent="0.25">
      <c r="A393" s="130"/>
      <c r="B393" s="139">
        <v>3</v>
      </c>
      <c r="C393" s="132"/>
      <c r="D393" s="141" t="s">
        <v>24</v>
      </c>
      <c r="E393" s="217">
        <f>E394+E401</f>
        <v>0</v>
      </c>
      <c r="F393" s="218"/>
      <c r="G393" s="218"/>
      <c r="H393" s="218"/>
      <c r="I393" s="219"/>
    </row>
    <row r="394" spans="1:9" s="87" customFormat="1" x14ac:dyDescent="0.25">
      <c r="A394" s="83"/>
      <c r="B394" s="84">
        <v>31</v>
      </c>
      <c r="C394" s="85"/>
      <c r="D394" s="158" t="s">
        <v>25</v>
      </c>
      <c r="E394" s="230">
        <f>E395+E397+E399</f>
        <v>0</v>
      </c>
      <c r="F394" s="231"/>
      <c r="G394" s="231"/>
      <c r="H394" s="231"/>
      <c r="I394" s="232"/>
    </row>
    <row r="395" spans="1:9" s="150" customFormat="1" x14ac:dyDescent="0.25">
      <c r="A395" s="163"/>
      <c r="B395" s="164">
        <v>311</v>
      </c>
      <c r="C395" s="165"/>
      <c r="D395" s="166" t="s">
        <v>149</v>
      </c>
      <c r="E395" s="222">
        <f>E396</f>
        <v>0</v>
      </c>
      <c r="F395" s="223"/>
      <c r="G395" s="223"/>
      <c r="H395" s="223"/>
      <c r="I395" s="224"/>
    </row>
    <row r="396" spans="1:9" x14ac:dyDescent="0.25">
      <c r="A396" s="56"/>
      <c r="B396" s="57">
        <v>3111</v>
      </c>
      <c r="C396" s="58"/>
      <c r="D396" s="60" t="s">
        <v>122</v>
      </c>
      <c r="E396" s="214">
        <v>0</v>
      </c>
      <c r="F396" s="215"/>
      <c r="G396" s="215"/>
      <c r="H396" s="215"/>
      <c r="I396" s="216"/>
    </row>
    <row r="397" spans="1:9" s="150" customFormat="1" x14ac:dyDescent="0.25">
      <c r="A397" s="163"/>
      <c r="B397" s="164">
        <v>312</v>
      </c>
      <c r="C397" s="165"/>
      <c r="D397" s="166" t="s">
        <v>123</v>
      </c>
      <c r="E397" s="222">
        <f>E398</f>
        <v>0</v>
      </c>
      <c r="F397" s="223"/>
      <c r="G397" s="223"/>
      <c r="H397" s="223"/>
      <c r="I397" s="224"/>
    </row>
    <row r="398" spans="1:9" x14ac:dyDescent="0.25">
      <c r="A398" s="56"/>
      <c r="B398" s="57">
        <v>3121</v>
      </c>
      <c r="C398" s="58"/>
      <c r="D398" s="60" t="s">
        <v>123</v>
      </c>
      <c r="E398" s="214">
        <v>0</v>
      </c>
      <c r="F398" s="215"/>
      <c r="G398" s="215"/>
      <c r="H398" s="215"/>
      <c r="I398" s="216"/>
    </row>
    <row r="399" spans="1:9" s="150" customFormat="1" x14ac:dyDescent="0.25">
      <c r="A399" s="163"/>
      <c r="B399" s="164">
        <v>313</v>
      </c>
      <c r="C399" s="165"/>
      <c r="D399" s="166" t="s">
        <v>124</v>
      </c>
      <c r="E399" s="222">
        <f>E400</f>
        <v>0</v>
      </c>
      <c r="F399" s="223"/>
      <c r="G399" s="223"/>
      <c r="H399" s="223"/>
      <c r="I399" s="224"/>
    </row>
    <row r="400" spans="1:9" ht="16.5" customHeight="1" x14ac:dyDescent="0.25">
      <c r="A400" s="56"/>
      <c r="B400" s="57">
        <v>3132</v>
      </c>
      <c r="C400" s="58"/>
      <c r="D400" s="60" t="s">
        <v>150</v>
      </c>
      <c r="E400" s="214">
        <v>0</v>
      </c>
      <c r="F400" s="215"/>
      <c r="G400" s="215"/>
      <c r="H400" s="215"/>
      <c r="I400" s="216"/>
    </row>
    <row r="401" spans="1:9" ht="16.5" customHeight="1" x14ac:dyDescent="0.25">
      <c r="A401" s="83"/>
      <c r="B401" s="84">
        <v>32</v>
      </c>
      <c r="C401" s="85"/>
      <c r="D401" s="158" t="s">
        <v>43</v>
      </c>
      <c r="E401" s="230">
        <f>E402</f>
        <v>0</v>
      </c>
      <c r="F401" s="231"/>
      <c r="G401" s="231"/>
      <c r="H401" s="231"/>
      <c r="I401" s="232"/>
    </row>
    <row r="402" spans="1:9" ht="16.5" customHeight="1" x14ac:dyDescent="0.25">
      <c r="A402" s="69"/>
      <c r="B402" s="70">
        <v>321</v>
      </c>
      <c r="C402" s="71"/>
      <c r="D402" s="60" t="s">
        <v>205</v>
      </c>
      <c r="E402" s="214">
        <v>0</v>
      </c>
      <c r="F402" s="215"/>
      <c r="G402" s="215"/>
      <c r="H402" s="215"/>
      <c r="I402" s="216"/>
    </row>
    <row r="403" spans="1:9" s="114" customFormat="1" x14ac:dyDescent="0.25">
      <c r="A403" s="110" t="s">
        <v>177</v>
      </c>
      <c r="B403" s="171"/>
      <c r="C403" s="112"/>
      <c r="D403" s="172" t="s">
        <v>134</v>
      </c>
      <c r="E403" s="234">
        <f>E405</f>
        <v>1532.95</v>
      </c>
      <c r="F403" s="235"/>
      <c r="G403" s="235"/>
      <c r="H403" s="235"/>
      <c r="I403" s="236"/>
    </row>
    <row r="404" spans="1:9" s="114" customFormat="1" x14ac:dyDescent="0.25">
      <c r="A404" s="67" t="s">
        <v>217</v>
      </c>
      <c r="B404" s="72"/>
      <c r="C404" s="73"/>
      <c r="D404" s="196" t="s">
        <v>218</v>
      </c>
      <c r="E404" s="214"/>
      <c r="F404" s="215"/>
      <c r="G404" s="215"/>
      <c r="H404" s="215"/>
      <c r="I404" s="216"/>
    </row>
    <row r="405" spans="1:9" s="80" customFormat="1" x14ac:dyDescent="0.25">
      <c r="A405" s="130"/>
      <c r="B405" s="144">
        <v>4</v>
      </c>
      <c r="C405" s="140"/>
      <c r="D405" s="145" t="s">
        <v>178</v>
      </c>
      <c r="E405" s="217">
        <f>E406</f>
        <v>1532.95</v>
      </c>
      <c r="F405" s="218"/>
      <c r="G405" s="218"/>
      <c r="H405" s="218"/>
      <c r="I405" s="219"/>
    </row>
    <row r="406" spans="1:9" s="87" customFormat="1" ht="25.5" x14ac:dyDescent="0.25">
      <c r="A406" s="83"/>
      <c r="B406" s="161">
        <v>42</v>
      </c>
      <c r="C406" s="94"/>
      <c r="D406" s="162" t="s">
        <v>179</v>
      </c>
      <c r="E406" s="230">
        <f>E407+E409</f>
        <v>1532.95</v>
      </c>
      <c r="F406" s="231"/>
      <c r="G406" s="231"/>
      <c r="H406" s="231"/>
      <c r="I406" s="232"/>
    </row>
    <row r="407" spans="1:9" s="150" customFormat="1" x14ac:dyDescent="0.25">
      <c r="A407" s="163"/>
      <c r="B407" s="184">
        <v>422</v>
      </c>
      <c r="C407" s="176"/>
      <c r="D407" s="186" t="s">
        <v>180</v>
      </c>
      <c r="E407" s="222">
        <f>E408</f>
        <v>1532.95</v>
      </c>
      <c r="F407" s="223"/>
      <c r="G407" s="223"/>
      <c r="H407" s="223"/>
      <c r="I407" s="224"/>
    </row>
    <row r="408" spans="1:9" x14ac:dyDescent="0.25">
      <c r="A408" s="56"/>
      <c r="B408" s="65">
        <v>4221</v>
      </c>
      <c r="C408" s="58"/>
      <c r="D408" s="66" t="s">
        <v>165</v>
      </c>
      <c r="E408" s="214">
        <v>1532.95</v>
      </c>
      <c r="F408" s="215"/>
      <c r="G408" s="215"/>
      <c r="H408" s="215"/>
      <c r="I408" s="216"/>
    </row>
    <row r="409" spans="1:9" s="150" customFormat="1" ht="25.5" x14ac:dyDescent="0.25">
      <c r="A409" s="163"/>
      <c r="B409" s="184">
        <v>424</v>
      </c>
      <c r="C409" s="176"/>
      <c r="D409" s="186" t="s">
        <v>181</v>
      </c>
      <c r="E409" s="222">
        <f>E410</f>
        <v>0</v>
      </c>
      <c r="F409" s="223"/>
      <c r="G409" s="223"/>
      <c r="H409" s="223"/>
      <c r="I409" s="224"/>
    </row>
    <row r="410" spans="1:9" x14ac:dyDescent="0.25">
      <c r="A410" s="56"/>
      <c r="B410" s="65">
        <v>4241</v>
      </c>
      <c r="C410" s="58"/>
      <c r="D410" s="66" t="s">
        <v>182</v>
      </c>
      <c r="E410" s="214">
        <v>0</v>
      </c>
      <c r="F410" s="215"/>
      <c r="G410" s="215"/>
      <c r="H410" s="215"/>
      <c r="I410" s="216"/>
    </row>
    <row r="411" spans="1:9" s="114" customFormat="1" x14ac:dyDescent="0.25">
      <c r="A411" s="110" t="s">
        <v>183</v>
      </c>
      <c r="B411" s="173"/>
      <c r="C411" s="120"/>
      <c r="D411" s="172" t="s">
        <v>184</v>
      </c>
      <c r="E411" s="234">
        <f>E412</f>
        <v>12018.98</v>
      </c>
      <c r="F411" s="235"/>
      <c r="G411" s="235"/>
      <c r="H411" s="235"/>
      <c r="I411" s="236"/>
    </row>
    <row r="412" spans="1:9" s="80" customFormat="1" ht="19.5" customHeight="1" x14ac:dyDescent="0.25">
      <c r="A412" s="130"/>
      <c r="B412" s="144">
        <v>4</v>
      </c>
      <c r="C412" s="132"/>
      <c r="D412" s="146" t="s">
        <v>26</v>
      </c>
      <c r="E412" s="217">
        <f>E413</f>
        <v>12018.98</v>
      </c>
      <c r="F412" s="218"/>
      <c r="G412" s="218"/>
      <c r="H412" s="218"/>
      <c r="I412" s="219"/>
    </row>
    <row r="413" spans="1:9" s="87" customFormat="1" ht="24" x14ac:dyDescent="0.25">
      <c r="A413" s="83"/>
      <c r="B413" s="161">
        <v>45</v>
      </c>
      <c r="C413" s="85"/>
      <c r="D413" s="167" t="s">
        <v>136</v>
      </c>
      <c r="E413" s="230">
        <f>E414</f>
        <v>12018.98</v>
      </c>
      <c r="F413" s="231"/>
      <c r="G413" s="231"/>
      <c r="H413" s="231"/>
      <c r="I413" s="232"/>
    </row>
    <row r="414" spans="1:9" s="150" customFormat="1" ht="21" customHeight="1" x14ac:dyDescent="0.25">
      <c r="A414" s="163"/>
      <c r="B414" s="184">
        <v>451</v>
      </c>
      <c r="C414" s="165"/>
      <c r="D414" s="187" t="s">
        <v>137</v>
      </c>
      <c r="E414" s="222">
        <f>E415</f>
        <v>12018.98</v>
      </c>
      <c r="F414" s="223"/>
      <c r="G414" s="223"/>
      <c r="H414" s="223"/>
      <c r="I414" s="224"/>
    </row>
    <row r="415" spans="1:9" ht="18" customHeight="1" x14ac:dyDescent="0.25">
      <c r="A415" s="56"/>
      <c r="B415" s="65">
        <v>4511</v>
      </c>
      <c r="C415" s="58"/>
      <c r="D415" s="68" t="s">
        <v>137</v>
      </c>
      <c r="E415" s="214">
        <v>12018.98</v>
      </c>
      <c r="F415" s="215"/>
      <c r="G415" s="215"/>
      <c r="H415" s="215"/>
      <c r="I415" s="216"/>
    </row>
    <row r="416" spans="1:9" ht="18" customHeight="1" x14ac:dyDescent="0.25">
      <c r="A416" s="67" t="s">
        <v>217</v>
      </c>
      <c r="B416" s="72"/>
      <c r="C416" s="73"/>
      <c r="D416" s="196" t="s">
        <v>218</v>
      </c>
      <c r="E416" s="214"/>
      <c r="F416" s="215"/>
      <c r="G416" s="215"/>
      <c r="H416" s="215"/>
      <c r="I416" s="216"/>
    </row>
    <row r="417" spans="1:9" ht="18" customHeight="1" x14ac:dyDescent="0.25">
      <c r="A417" s="130"/>
      <c r="B417" s="144">
        <v>4</v>
      </c>
      <c r="C417" s="140"/>
      <c r="D417" s="145" t="s">
        <v>178</v>
      </c>
      <c r="E417" s="217">
        <f>E418</f>
        <v>0</v>
      </c>
      <c r="F417" s="218"/>
      <c r="G417" s="218"/>
      <c r="H417" s="218"/>
      <c r="I417" s="219"/>
    </row>
    <row r="418" spans="1:9" ht="18" customHeight="1" x14ac:dyDescent="0.25">
      <c r="A418" s="154"/>
      <c r="B418" s="161">
        <v>42</v>
      </c>
      <c r="C418" s="273"/>
      <c r="D418" s="162" t="s">
        <v>179</v>
      </c>
      <c r="E418" s="230">
        <f>E419+E421</f>
        <v>0</v>
      </c>
      <c r="F418" s="231"/>
      <c r="G418" s="231"/>
      <c r="H418" s="231"/>
      <c r="I418" s="232"/>
    </row>
    <row r="419" spans="1:9" ht="18" customHeight="1" x14ac:dyDescent="0.25">
      <c r="A419" s="163"/>
      <c r="B419" s="184">
        <v>422</v>
      </c>
      <c r="C419" s="176"/>
      <c r="D419" s="186" t="s">
        <v>180</v>
      </c>
      <c r="E419" s="222">
        <f>E420</f>
        <v>0</v>
      </c>
      <c r="F419" s="223"/>
      <c r="G419" s="223"/>
      <c r="H419" s="223"/>
      <c r="I419" s="224"/>
    </row>
    <row r="420" spans="1:9" ht="18" customHeight="1" x14ac:dyDescent="0.25">
      <c r="A420" s="271"/>
      <c r="B420" s="65">
        <v>4221</v>
      </c>
      <c r="C420" s="272"/>
      <c r="D420" s="66" t="s">
        <v>165</v>
      </c>
      <c r="E420" s="214"/>
      <c r="F420" s="215"/>
      <c r="G420" s="215"/>
      <c r="H420" s="215"/>
      <c r="I420" s="216"/>
    </row>
    <row r="421" spans="1:9" s="114" customFormat="1" x14ac:dyDescent="0.25">
      <c r="A421" s="110" t="s">
        <v>131</v>
      </c>
      <c r="B421" s="171"/>
      <c r="C421" s="112"/>
      <c r="D421" s="172" t="s">
        <v>185</v>
      </c>
      <c r="E421" s="234">
        <f>E422</f>
        <v>0</v>
      </c>
      <c r="F421" s="235"/>
      <c r="G421" s="235"/>
      <c r="H421" s="235"/>
      <c r="I421" s="236"/>
    </row>
    <row r="422" spans="1:9" s="80" customFormat="1" x14ac:dyDescent="0.25">
      <c r="A422" s="130"/>
      <c r="B422" s="147">
        <v>3</v>
      </c>
      <c r="C422" s="132"/>
      <c r="D422" s="137" t="s">
        <v>24</v>
      </c>
      <c r="E422" s="217">
        <f>E423</f>
        <v>0</v>
      </c>
      <c r="F422" s="218"/>
      <c r="G422" s="218"/>
      <c r="H422" s="218"/>
      <c r="I422" s="219"/>
    </row>
    <row r="423" spans="1:9" s="87" customFormat="1" x14ac:dyDescent="0.25">
      <c r="A423" s="83"/>
      <c r="B423" s="168">
        <v>32</v>
      </c>
      <c r="C423" s="85"/>
      <c r="D423" s="157" t="s">
        <v>43</v>
      </c>
      <c r="E423" s="230">
        <f>E424+E426</f>
        <v>0</v>
      </c>
      <c r="F423" s="231"/>
      <c r="G423" s="231"/>
      <c r="H423" s="231"/>
      <c r="I423" s="232"/>
    </row>
    <row r="424" spans="1:9" s="150" customFormat="1" x14ac:dyDescent="0.25">
      <c r="A424" s="163"/>
      <c r="B424" s="180">
        <v>322</v>
      </c>
      <c r="C424" s="165"/>
      <c r="D424" s="181" t="s">
        <v>82</v>
      </c>
      <c r="E424" s="222">
        <f>E425</f>
        <v>0</v>
      </c>
      <c r="F424" s="223"/>
      <c r="G424" s="223"/>
      <c r="H424" s="223"/>
      <c r="I424" s="224"/>
    </row>
    <row r="425" spans="1:9" ht="15.75" customHeight="1" x14ac:dyDescent="0.25">
      <c r="A425" s="56"/>
      <c r="B425" s="59">
        <v>3224</v>
      </c>
      <c r="C425" s="58"/>
      <c r="D425" s="51" t="s">
        <v>186</v>
      </c>
      <c r="E425" s="214">
        <v>0</v>
      </c>
      <c r="F425" s="215"/>
      <c r="G425" s="215"/>
      <c r="H425" s="215"/>
      <c r="I425" s="216"/>
    </row>
    <row r="426" spans="1:9" s="150" customFormat="1" x14ac:dyDescent="0.25">
      <c r="A426" s="163"/>
      <c r="B426" s="180">
        <v>323</v>
      </c>
      <c r="C426" s="165"/>
      <c r="D426" s="181" t="s">
        <v>87</v>
      </c>
      <c r="E426" s="222">
        <f>E427</f>
        <v>0</v>
      </c>
      <c r="F426" s="223"/>
      <c r="G426" s="223"/>
      <c r="H426" s="223"/>
      <c r="I426" s="224"/>
    </row>
    <row r="427" spans="1:9" ht="17.25" customHeight="1" x14ac:dyDescent="0.25">
      <c r="A427" s="56"/>
      <c r="B427" s="59">
        <v>3232</v>
      </c>
      <c r="C427" s="58"/>
      <c r="D427" s="51" t="s">
        <v>187</v>
      </c>
      <c r="E427" s="214">
        <v>0</v>
      </c>
      <c r="F427" s="215"/>
      <c r="G427" s="215"/>
      <c r="H427" s="215"/>
      <c r="I427" s="216"/>
    </row>
    <row r="428" spans="1:9" s="114" customFormat="1" x14ac:dyDescent="0.25">
      <c r="A428" s="110" t="s">
        <v>188</v>
      </c>
      <c r="B428" s="171"/>
      <c r="C428" s="112"/>
      <c r="D428" s="172" t="s">
        <v>189</v>
      </c>
      <c r="E428" s="234">
        <f>E429</f>
        <v>0</v>
      </c>
      <c r="F428" s="235"/>
      <c r="G428" s="235"/>
      <c r="H428" s="235"/>
      <c r="I428" s="236"/>
    </row>
    <row r="429" spans="1:9" s="80" customFormat="1" x14ac:dyDescent="0.25">
      <c r="A429" s="130"/>
      <c r="B429" s="131">
        <v>3</v>
      </c>
      <c r="C429" s="132"/>
      <c r="D429" s="133" t="s">
        <v>24</v>
      </c>
      <c r="E429" s="217">
        <f>E430</f>
        <v>0</v>
      </c>
      <c r="F429" s="218"/>
      <c r="G429" s="218"/>
      <c r="H429" s="218"/>
      <c r="I429" s="219"/>
    </row>
    <row r="430" spans="1:9" s="87" customFormat="1" x14ac:dyDescent="0.25">
      <c r="A430" s="83"/>
      <c r="B430" s="92">
        <v>32</v>
      </c>
      <c r="C430" s="85"/>
      <c r="D430" s="86" t="s">
        <v>43</v>
      </c>
      <c r="E430" s="230">
        <f>E431+E433+E435</f>
        <v>0</v>
      </c>
      <c r="F430" s="231"/>
      <c r="G430" s="231"/>
      <c r="H430" s="231"/>
      <c r="I430" s="232"/>
    </row>
    <row r="431" spans="1:9" s="150" customFormat="1" x14ac:dyDescent="0.25">
      <c r="A431" s="163"/>
      <c r="B431" s="178">
        <v>322</v>
      </c>
      <c r="C431" s="165"/>
      <c r="D431" s="177" t="s">
        <v>82</v>
      </c>
      <c r="E431" s="222">
        <f>E432</f>
        <v>0</v>
      </c>
      <c r="F431" s="223"/>
      <c r="G431" s="223"/>
      <c r="H431" s="223"/>
      <c r="I431" s="224"/>
    </row>
    <row r="432" spans="1:9" x14ac:dyDescent="0.25">
      <c r="A432" s="56"/>
      <c r="B432" s="59">
        <v>3222</v>
      </c>
      <c r="C432" s="58"/>
      <c r="D432" s="51" t="s">
        <v>116</v>
      </c>
      <c r="E432" s="214">
        <v>0</v>
      </c>
      <c r="F432" s="215"/>
      <c r="G432" s="215"/>
      <c r="H432" s="215"/>
      <c r="I432" s="216"/>
    </row>
    <row r="433" spans="1:9" s="150" customFormat="1" ht="15.75" customHeight="1" x14ac:dyDescent="0.25">
      <c r="A433" s="163"/>
      <c r="B433" s="178">
        <v>329</v>
      </c>
      <c r="C433" s="165"/>
      <c r="D433" s="177" t="s">
        <v>96</v>
      </c>
      <c r="E433" s="222">
        <f>E434</f>
        <v>0</v>
      </c>
      <c r="F433" s="223"/>
      <c r="G433" s="223"/>
      <c r="H433" s="223"/>
      <c r="I433" s="224"/>
    </row>
    <row r="434" spans="1:9" ht="15" customHeight="1" x14ac:dyDescent="0.25">
      <c r="A434" s="56"/>
      <c r="B434" s="59">
        <v>3299</v>
      </c>
      <c r="C434" s="58"/>
      <c r="D434" s="51" t="s">
        <v>96</v>
      </c>
      <c r="E434" s="214">
        <v>0</v>
      </c>
      <c r="F434" s="215"/>
      <c r="G434" s="215"/>
      <c r="H434" s="215"/>
      <c r="I434" s="216"/>
    </row>
    <row r="435" spans="1:9" s="87" customFormat="1" ht="24.75" customHeight="1" x14ac:dyDescent="0.25">
      <c r="A435" s="83"/>
      <c r="B435" s="92">
        <v>37</v>
      </c>
      <c r="C435" s="85"/>
      <c r="D435" s="169" t="s">
        <v>128</v>
      </c>
      <c r="E435" s="230">
        <f>E436</f>
        <v>0</v>
      </c>
      <c r="F435" s="231"/>
      <c r="G435" s="231"/>
      <c r="H435" s="231"/>
      <c r="I435" s="232"/>
    </row>
    <row r="436" spans="1:9" s="150" customFormat="1" ht="26.25" x14ac:dyDescent="0.25">
      <c r="A436" s="163"/>
      <c r="B436" s="178">
        <v>372</v>
      </c>
      <c r="C436" s="165"/>
      <c r="D436" s="188" t="s">
        <v>129</v>
      </c>
      <c r="E436" s="222">
        <f>E437</f>
        <v>0</v>
      </c>
      <c r="F436" s="223"/>
      <c r="G436" s="223"/>
      <c r="H436" s="223"/>
      <c r="I436" s="224"/>
    </row>
    <row r="437" spans="1:9" ht="17.25" customHeight="1" x14ac:dyDescent="0.25">
      <c r="A437" s="56"/>
      <c r="B437" s="59">
        <v>3721</v>
      </c>
      <c r="C437" s="58"/>
      <c r="D437" s="51" t="s">
        <v>190</v>
      </c>
      <c r="E437" s="214">
        <v>0</v>
      </c>
      <c r="F437" s="215"/>
      <c r="G437" s="215"/>
      <c r="H437" s="215"/>
      <c r="I437" s="216"/>
    </row>
    <row r="438" spans="1:9" s="114" customFormat="1" x14ac:dyDescent="0.25">
      <c r="A438" s="110" t="s">
        <v>191</v>
      </c>
      <c r="B438" s="171"/>
      <c r="C438" s="112"/>
      <c r="D438" s="172" t="s">
        <v>192</v>
      </c>
      <c r="E438" s="234">
        <f>E440+E444</f>
        <v>19364.13</v>
      </c>
      <c r="F438" s="234">
        <f>F440+F444</f>
        <v>20280.059999999998</v>
      </c>
      <c r="G438" s="234">
        <f>G440+G444</f>
        <v>19394.13</v>
      </c>
      <c r="H438" s="234">
        <f t="shared" ref="H438:I438" si="134">H440+H444</f>
        <v>19394.13</v>
      </c>
      <c r="I438" s="234">
        <f t="shared" si="134"/>
        <v>19394.13</v>
      </c>
    </row>
    <row r="439" spans="1:9" s="114" customFormat="1" x14ac:dyDescent="0.25">
      <c r="A439" s="67" t="s">
        <v>217</v>
      </c>
      <c r="B439" s="72"/>
      <c r="C439" s="73"/>
      <c r="D439" s="196" t="s">
        <v>218</v>
      </c>
      <c r="E439" s="214"/>
      <c r="F439" s="214"/>
      <c r="G439" s="214"/>
      <c r="H439" s="214"/>
      <c r="I439" s="214"/>
    </row>
    <row r="440" spans="1:9" s="80" customFormat="1" x14ac:dyDescent="0.25">
      <c r="A440" s="130"/>
      <c r="B440" s="144">
        <v>3</v>
      </c>
      <c r="C440" s="140"/>
      <c r="D440" s="133" t="s">
        <v>24</v>
      </c>
      <c r="E440" s="217">
        <f>E441</f>
        <v>14037.24</v>
      </c>
      <c r="F440" s="217">
        <f>F441</f>
        <v>9330.42</v>
      </c>
      <c r="G440" s="217">
        <f>G441</f>
        <v>14067.24</v>
      </c>
      <c r="H440" s="217">
        <f t="shared" ref="H440:I440" si="135">H441</f>
        <v>14067.24</v>
      </c>
      <c r="I440" s="217">
        <f t="shared" si="135"/>
        <v>14067.24</v>
      </c>
    </row>
    <row r="441" spans="1:9" s="87" customFormat="1" ht="25.5" x14ac:dyDescent="0.25">
      <c r="A441" s="83"/>
      <c r="B441" s="161">
        <v>37</v>
      </c>
      <c r="C441" s="94"/>
      <c r="D441" s="162" t="s">
        <v>193</v>
      </c>
      <c r="E441" s="230">
        <f>E442</f>
        <v>14037.24</v>
      </c>
      <c r="F441" s="230">
        <f t="shared" ref="F441:I442" si="136">F442</f>
        <v>9330.42</v>
      </c>
      <c r="G441" s="230">
        <f t="shared" si="136"/>
        <v>14067.24</v>
      </c>
      <c r="H441" s="230">
        <f t="shared" si="136"/>
        <v>14067.24</v>
      </c>
      <c r="I441" s="230">
        <f t="shared" si="136"/>
        <v>14067.24</v>
      </c>
    </row>
    <row r="442" spans="1:9" s="150" customFormat="1" ht="25.5" x14ac:dyDescent="0.25">
      <c r="A442" s="163"/>
      <c r="B442" s="184">
        <v>372</v>
      </c>
      <c r="C442" s="176"/>
      <c r="D442" s="186" t="s">
        <v>129</v>
      </c>
      <c r="E442" s="222">
        <f>E443</f>
        <v>14037.24</v>
      </c>
      <c r="F442" s="222">
        <f t="shared" si="136"/>
        <v>9330.42</v>
      </c>
      <c r="G442" s="222">
        <f t="shared" si="136"/>
        <v>14067.24</v>
      </c>
      <c r="H442" s="222">
        <f t="shared" si="136"/>
        <v>14067.24</v>
      </c>
      <c r="I442" s="222">
        <f t="shared" si="136"/>
        <v>14067.24</v>
      </c>
    </row>
    <row r="443" spans="1:9" ht="25.5" x14ac:dyDescent="0.25">
      <c r="A443" s="56"/>
      <c r="B443" s="65">
        <v>3722</v>
      </c>
      <c r="C443" s="58"/>
      <c r="D443" s="66" t="s">
        <v>194</v>
      </c>
      <c r="E443" s="214">
        <v>14037.24</v>
      </c>
      <c r="F443" s="214">
        <v>9330.42</v>
      </c>
      <c r="G443" s="214">
        <v>14067.24</v>
      </c>
      <c r="H443" s="214">
        <v>14067.24</v>
      </c>
      <c r="I443" s="214">
        <v>14067.24</v>
      </c>
    </row>
    <row r="444" spans="1:9" s="80" customFormat="1" x14ac:dyDescent="0.25">
      <c r="A444" s="130"/>
      <c r="B444" s="144">
        <v>4</v>
      </c>
      <c r="C444" s="140"/>
      <c r="D444" s="148" t="s">
        <v>26</v>
      </c>
      <c r="E444" s="217">
        <f>E445</f>
        <v>5326.89</v>
      </c>
      <c r="F444" s="217">
        <f t="shared" ref="F444:I446" si="137">F445</f>
        <v>10949.64</v>
      </c>
      <c r="G444" s="217">
        <f t="shared" si="137"/>
        <v>5326.89</v>
      </c>
      <c r="H444" s="217">
        <f t="shared" si="137"/>
        <v>5326.89</v>
      </c>
      <c r="I444" s="217">
        <f t="shared" si="137"/>
        <v>5326.89</v>
      </c>
    </row>
    <row r="445" spans="1:9" s="87" customFormat="1" ht="25.5" x14ac:dyDescent="0.25">
      <c r="A445" s="83"/>
      <c r="B445" s="161">
        <v>42</v>
      </c>
      <c r="C445" s="94"/>
      <c r="D445" s="170" t="s">
        <v>66</v>
      </c>
      <c r="E445" s="230">
        <f>E446</f>
        <v>5326.89</v>
      </c>
      <c r="F445" s="230">
        <f t="shared" si="137"/>
        <v>10949.64</v>
      </c>
      <c r="G445" s="230">
        <f t="shared" si="137"/>
        <v>5326.89</v>
      </c>
      <c r="H445" s="230">
        <f t="shared" si="137"/>
        <v>5326.89</v>
      </c>
      <c r="I445" s="230">
        <f t="shared" si="137"/>
        <v>5326.89</v>
      </c>
    </row>
    <row r="446" spans="1:9" s="150" customFormat="1" ht="26.25" x14ac:dyDescent="0.25">
      <c r="A446" s="163"/>
      <c r="B446" s="184">
        <v>424</v>
      </c>
      <c r="C446" s="176"/>
      <c r="D446" s="177" t="s">
        <v>181</v>
      </c>
      <c r="E446" s="222">
        <f>E447</f>
        <v>5326.89</v>
      </c>
      <c r="F446" s="222">
        <f t="shared" si="137"/>
        <v>10949.64</v>
      </c>
      <c r="G446" s="222">
        <f t="shared" si="137"/>
        <v>5326.89</v>
      </c>
      <c r="H446" s="222">
        <f t="shared" si="137"/>
        <v>5326.89</v>
      </c>
      <c r="I446" s="222">
        <f t="shared" si="137"/>
        <v>5326.89</v>
      </c>
    </row>
    <row r="447" spans="1:9" x14ac:dyDescent="0.25">
      <c r="A447" s="56"/>
      <c r="B447" s="65">
        <v>4241</v>
      </c>
      <c r="C447" s="58"/>
      <c r="D447" s="51" t="s">
        <v>195</v>
      </c>
      <c r="E447" s="214">
        <v>5326.89</v>
      </c>
      <c r="F447" s="214">
        <v>10949.64</v>
      </c>
      <c r="G447" s="214">
        <v>5326.89</v>
      </c>
      <c r="H447" s="214">
        <v>5326.89</v>
      </c>
      <c r="I447" s="214">
        <v>5326.89</v>
      </c>
    </row>
    <row r="448" spans="1:9" s="114" customFormat="1" x14ac:dyDescent="0.25">
      <c r="A448" s="122" t="s">
        <v>196</v>
      </c>
      <c r="B448" s="171"/>
      <c r="C448" s="112"/>
      <c r="D448" s="172" t="s">
        <v>197</v>
      </c>
      <c r="E448" s="234">
        <f>E449</f>
        <v>0</v>
      </c>
      <c r="F448" s="235"/>
      <c r="G448" s="235"/>
      <c r="H448" s="235"/>
      <c r="I448" s="236"/>
    </row>
    <row r="449" spans="1:9" s="80" customFormat="1" x14ac:dyDescent="0.25">
      <c r="A449" s="138"/>
      <c r="B449" s="144">
        <v>3</v>
      </c>
      <c r="C449" s="140"/>
      <c r="D449" s="133" t="s">
        <v>24</v>
      </c>
      <c r="E449" s="217">
        <f>E450</f>
        <v>0</v>
      </c>
      <c r="F449" s="218"/>
      <c r="G449" s="218"/>
      <c r="H449" s="218"/>
      <c r="I449" s="219"/>
    </row>
    <row r="450" spans="1:9" s="87" customFormat="1" x14ac:dyDescent="0.25">
      <c r="A450" s="93"/>
      <c r="B450" s="161">
        <v>32</v>
      </c>
      <c r="C450" s="94"/>
      <c r="D450" s="86" t="s">
        <v>43</v>
      </c>
      <c r="E450" s="230">
        <f>E451</f>
        <v>0</v>
      </c>
      <c r="F450" s="231"/>
      <c r="G450" s="231"/>
      <c r="H450" s="231"/>
      <c r="I450" s="232"/>
    </row>
    <row r="451" spans="1:9" s="150" customFormat="1" x14ac:dyDescent="0.25">
      <c r="A451" s="179"/>
      <c r="B451" s="184">
        <v>329</v>
      </c>
      <c r="C451" s="176"/>
      <c r="D451" s="177" t="s">
        <v>96</v>
      </c>
      <c r="E451" s="222">
        <f>E452</f>
        <v>0</v>
      </c>
      <c r="F451" s="223"/>
      <c r="G451" s="223"/>
      <c r="H451" s="223"/>
      <c r="I451" s="224"/>
    </row>
    <row r="452" spans="1:9" x14ac:dyDescent="0.25">
      <c r="A452" s="56"/>
      <c r="B452" s="65">
        <v>3299</v>
      </c>
      <c r="C452" s="58"/>
      <c r="D452" s="51" t="s">
        <v>96</v>
      </c>
      <c r="E452" s="214">
        <v>0</v>
      </c>
      <c r="F452" s="215"/>
      <c r="G452" s="215"/>
      <c r="H452" s="215"/>
      <c r="I452" s="216"/>
    </row>
    <row r="453" spans="1:9" x14ac:dyDescent="0.25">
      <c r="A453" s="56"/>
      <c r="B453" s="65"/>
      <c r="C453" s="58"/>
      <c r="D453" s="66"/>
      <c r="E453" s="214"/>
      <c r="F453" s="215"/>
      <c r="G453" s="215"/>
      <c r="H453" s="215"/>
      <c r="I453" s="216"/>
    </row>
  </sheetData>
  <mergeCells count="23">
    <mergeCell ref="A161:C161"/>
    <mergeCell ref="A162:C162"/>
    <mergeCell ref="A163:C163"/>
    <mergeCell ref="A164:C164"/>
    <mergeCell ref="A44:C44"/>
    <mergeCell ref="A52:C52"/>
    <mergeCell ref="A56:C56"/>
    <mergeCell ref="A72:C72"/>
    <mergeCell ref="A79:C79"/>
    <mergeCell ref="A86:C86"/>
    <mergeCell ref="A101:C101"/>
    <mergeCell ref="A107:C107"/>
    <mergeCell ref="A122:C122"/>
    <mergeCell ref="A137:C137"/>
    <mergeCell ref="A154:C154"/>
    <mergeCell ref="A43:C43"/>
    <mergeCell ref="A1:I1"/>
    <mergeCell ref="A3:I3"/>
    <mergeCell ref="A5:C5"/>
    <mergeCell ref="A8:C8"/>
    <mergeCell ref="A9:C9"/>
    <mergeCell ref="A6:C6"/>
    <mergeCell ref="A7:C7"/>
  </mergeCells>
  <pageMargins left="0.11811023622047245" right="0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</cp:lastModifiedBy>
  <cp:lastPrinted>2022-09-29T14:06:38Z</cp:lastPrinted>
  <dcterms:created xsi:type="dcterms:W3CDTF">2022-08-12T12:51:27Z</dcterms:created>
  <dcterms:modified xsi:type="dcterms:W3CDTF">2023-02-24T07:27:44Z</dcterms:modified>
</cp:coreProperties>
</file>